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3-0001\LOTES DEL 1 AL 10 ENERO 2023\LOTE 6\"/>
    </mc:Choice>
  </mc:AlternateContent>
  <bookViews>
    <workbookView xWindow="0" yWindow="0" windowWidth="20490" windowHeight="8235"/>
  </bookViews>
  <sheets>
    <sheet name="Hoja1" sheetId="1" r:id="rId1"/>
  </sheets>
  <definedNames>
    <definedName name="_xlnm.Print_Area" localSheetId="0">Hoja1!$A$1:$G$51</definedName>
    <definedName name="MORTERO1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3" i="1" l="1"/>
  <c r="F162" i="1"/>
  <c r="G165" i="1" s="1"/>
  <c r="F158" i="1"/>
  <c r="F157" i="1"/>
  <c r="F156" i="1"/>
  <c r="C156" i="1"/>
  <c r="F155" i="1"/>
  <c r="F154" i="1"/>
  <c r="F153" i="1"/>
  <c r="G159" i="1" s="1"/>
  <c r="C153" i="1"/>
  <c r="F149" i="1"/>
  <c r="F148" i="1"/>
  <c r="G150" i="1" s="1"/>
  <c r="F143" i="1"/>
  <c r="F142" i="1"/>
  <c r="G145" i="1" l="1"/>
  <c r="G169" i="1" s="1"/>
  <c r="G174" i="1" l="1"/>
  <c r="G173" i="1"/>
  <c r="G175" i="1"/>
  <c r="G176" i="1"/>
  <c r="G178" i="1" s="1"/>
  <c r="G172" i="1"/>
  <c r="G171" i="1"/>
  <c r="G180" i="1" l="1"/>
  <c r="F125" i="1" l="1"/>
  <c r="G126" i="1" s="1"/>
  <c r="F124" i="1"/>
  <c r="F121" i="1"/>
  <c r="G122" i="1" s="1"/>
  <c r="F118" i="1"/>
  <c r="F117" i="1"/>
  <c r="G119" i="1" s="1"/>
  <c r="F104" i="1" l="1"/>
  <c r="G106" i="1" s="1"/>
  <c r="F101" i="1"/>
  <c r="F100" i="1"/>
  <c r="F99" i="1"/>
  <c r="G102" i="1" s="1"/>
  <c r="F95" i="1"/>
  <c r="G96" i="1" s="1"/>
  <c r="F91" i="1"/>
  <c r="F90" i="1"/>
  <c r="F89" i="1"/>
  <c r="F88" i="1"/>
  <c r="F87" i="1"/>
  <c r="F83" i="1"/>
  <c r="F82" i="1"/>
  <c r="F81" i="1"/>
  <c r="F80" i="1"/>
  <c r="F79" i="1"/>
  <c r="G84" i="1" l="1"/>
  <c r="G93" i="1"/>
  <c r="F68" i="1" l="1"/>
  <c r="F67" i="1"/>
  <c r="G70" i="1" s="1"/>
  <c r="F64" i="1"/>
  <c r="G65" i="1" s="1"/>
  <c r="F63" i="1"/>
  <c r="F60" i="1"/>
  <c r="F59" i="1"/>
  <c r="F58" i="1"/>
  <c r="F54" i="1"/>
  <c r="G56" i="1" s="1"/>
  <c r="G61" i="1" l="1"/>
  <c r="F30" i="1" l="1"/>
  <c r="F29" i="1" l="1"/>
  <c r="F28" i="1"/>
  <c r="F27" i="1"/>
  <c r="F26" i="1"/>
  <c r="F43" i="1" l="1"/>
  <c r="F36" i="1"/>
  <c r="F42" i="1"/>
  <c r="F41" i="1"/>
  <c r="F40" i="1"/>
  <c r="F39" i="1"/>
  <c r="F38" i="1"/>
  <c r="F37" i="1"/>
  <c r="F35" i="1"/>
  <c r="F34" i="1"/>
  <c r="F33" i="1"/>
  <c r="F45" i="1" l="1"/>
  <c r="G45" i="1" s="1"/>
  <c r="F25" i="1"/>
  <c r="F24" i="1"/>
  <c r="F23" i="1"/>
  <c r="F22" i="1"/>
  <c r="F21" i="1" l="1"/>
  <c r="G31" i="1" s="1"/>
</calcChain>
</file>

<file path=xl/sharedStrings.xml><?xml version="1.0" encoding="utf-8"?>
<sst xmlns="http://schemas.openxmlformats.org/spreadsheetml/2006/main" count="226" uniqueCount="138">
  <si>
    <t>No</t>
  </si>
  <si>
    <t xml:space="preserve">DESCRIPCION </t>
  </si>
  <si>
    <t>CANT.</t>
  </si>
  <si>
    <t>UND</t>
  </si>
  <si>
    <t xml:space="preserve">SUB-TOTAL </t>
  </si>
  <si>
    <t xml:space="preserve">TOTAL </t>
  </si>
  <si>
    <t>PA</t>
  </si>
  <si>
    <t>M3</t>
  </si>
  <si>
    <t>M2</t>
  </si>
  <si>
    <t>PENSIONES Y JUBILACIONES</t>
  </si>
  <si>
    <t>CODIA</t>
  </si>
  <si>
    <t>TRANSPORTE</t>
  </si>
  <si>
    <t>GASTOS ADMINISTRATIVOS</t>
  </si>
  <si>
    <t>SUB-TOTAL</t>
  </si>
  <si>
    <t>PRECIO UNITARIO</t>
  </si>
  <si>
    <t xml:space="preserve">AYUNTAMIENTO MUNICIPAL DE BANI </t>
  </si>
  <si>
    <t>(PRESUPUESTO PARTICIPATIVO)</t>
  </si>
  <si>
    <t>DIRECCION :</t>
  </si>
  <si>
    <t xml:space="preserve">FECHA:  </t>
  </si>
  <si>
    <t xml:space="preserve">SECTOR:  </t>
  </si>
  <si>
    <t xml:space="preserve">OBRA:        </t>
  </si>
  <si>
    <t>PRELIMINARES</t>
  </si>
  <si>
    <t>Pies</t>
  </si>
  <si>
    <t>UD</t>
  </si>
  <si>
    <t>TAPA EN FIBRA</t>
  </si>
  <si>
    <t>PARILLA EN FIBRA</t>
  </si>
  <si>
    <t xml:space="preserve">EXCAVACION </t>
  </si>
  <si>
    <t>Block de 6´´BLOCK DE 6"</t>
  </si>
  <si>
    <t>FINO DE PISO PULIDO</t>
  </si>
  <si>
    <t>TUBO PVC 4´´</t>
  </si>
  <si>
    <t>CODO PVC 4´´</t>
  </si>
  <si>
    <t>LOSA DE FONDO</t>
  </si>
  <si>
    <t>CONTEN</t>
  </si>
  <si>
    <t>ML</t>
  </si>
  <si>
    <t xml:space="preserve">DEMOLICION DE ACERAS </t>
  </si>
  <si>
    <t>MANO DE OBRA COLOCACION DE TUBERIAS</t>
  </si>
  <si>
    <t>RELLENO DE REPOSICION EN EXCAVACION</t>
  </si>
  <si>
    <t xml:space="preserve">BOTE DE MATERIAL EXC. Y EXCOMBROS </t>
  </si>
  <si>
    <t>POR 4 UNIDADES</t>
  </si>
  <si>
    <t>TRABAJOS TOPOGRAFICOS</t>
  </si>
  <si>
    <t>MATERIALES DE PLOMERIA</t>
  </si>
  <si>
    <t>CONSTRUCCION DE ACERAS</t>
  </si>
  <si>
    <t xml:space="preserve">CONSTRUCCION DE DESAGUE </t>
  </si>
  <si>
    <t>ESCAVACION PARA TUBERIAS 86.00* 0.70* 1.00</t>
  </si>
  <si>
    <t>COLCHON DE ARENA SUMINISTRO Y APLICACIÓN ESPESOR 15.00 CM</t>
  </si>
  <si>
    <t>SUMINISTRO DE TUBERIAS DE 8" PVC SDR-41 8*19 QISHENG (SEMI)</t>
  </si>
  <si>
    <t>PAÑETE PULIDO</t>
  </si>
  <si>
    <t xml:space="preserve"> HORMIGON ARMADO EN LOSA ESPESOR 0.12</t>
  </si>
  <si>
    <t>ENERO-2023</t>
  </si>
  <si>
    <t>RESIDENCIAL LAUREL</t>
  </si>
  <si>
    <t>K2 ENTRADA DE LA CIUDAD (MATA GORDA)</t>
  </si>
  <si>
    <t>REGISTRO 1.20 X 0.80 MTS</t>
  </si>
  <si>
    <t xml:space="preserve">OBRA:    </t>
  </si>
  <si>
    <t xml:space="preserve">CONTINUACION  JARDINERA EN PARQUE </t>
  </si>
  <si>
    <t xml:space="preserve">SECTOR:   </t>
  </si>
  <si>
    <t>RESIDENCIAL JOSE DEL CARMEN</t>
  </si>
  <si>
    <t xml:space="preserve">DIRECCION : </t>
  </si>
  <si>
    <t>CARRETERA BANI SOMBRERO</t>
  </si>
  <si>
    <t xml:space="preserve">FECHA:          </t>
  </si>
  <si>
    <t>LONGITUD DE JARDINERAS- 230.97 ML</t>
  </si>
  <si>
    <t>LIMPIEZA INICIAL</t>
  </si>
  <si>
    <t>TERMINACIONES</t>
  </si>
  <si>
    <t>PAÑETE EN JARDINERAS</t>
  </si>
  <si>
    <t>MOCHETA EN JARDINERA</t>
  </si>
  <si>
    <t>CANTOS EN JARDINERAS</t>
  </si>
  <si>
    <t>PAISAJISMO</t>
  </si>
  <si>
    <t>TIERRA NEGRA EN JARDINERAS 444.03 M2 X 0.30</t>
  </si>
  <si>
    <t>PINTURA</t>
  </si>
  <si>
    <t>PINTURA ACRILICA EN MUROS  DOS MANOS</t>
  </si>
  <si>
    <t xml:space="preserve">PINTURA BASE </t>
  </si>
  <si>
    <t>OBRA:</t>
  </si>
  <si>
    <t>CONSTRUCCION DE GACEBO</t>
  </si>
  <si>
    <t>SECTOR:</t>
  </si>
  <si>
    <t xml:space="preserve">PALO BLANCO </t>
  </si>
  <si>
    <t>FECHA:</t>
  </si>
  <si>
    <t>OCTUBRE 2022</t>
  </si>
  <si>
    <t xml:space="preserve">PRECIO </t>
  </si>
  <si>
    <t>TARRACHA Y MARCADO</t>
  </si>
  <si>
    <t>EXC. ZAPATA DE MURO  0.45 X 0.70 X 21.30 MTS</t>
  </si>
  <si>
    <t>EXC. ZAPATA DE COLUMNAS 1.00 X 1.00 X 0.80 MTS</t>
  </si>
  <si>
    <t>RELLENO DE REPOSICION</t>
  </si>
  <si>
    <t xml:space="preserve">BOTE DE MATERIAL </t>
  </si>
  <si>
    <t>Hormigón EN:</t>
  </si>
  <si>
    <t>LOSA HA. 210 KG/CM2 ESP. 0.12 M (INCLINADA A 4 AGUAS)</t>
  </si>
  <si>
    <t>VIGA .25 X 0.40</t>
  </si>
  <si>
    <t>ZAPATA DE MURO 0.45 X 0.70-H</t>
  </si>
  <si>
    <t>ZAPATA DE COLUMNAS 1.00 X 1.00 X 0.80-H</t>
  </si>
  <si>
    <t xml:space="preserve">COLUMNAS  0.30 x 0.30 cm  8 DE 1/2" EST DE 3/8" A 0.20 </t>
  </si>
  <si>
    <t>BLOCK EN:</t>
  </si>
  <si>
    <t>BAJO NIVEL DE PISO DE 6"</t>
  </si>
  <si>
    <t>INSTALACION ELECTRICA</t>
  </si>
  <si>
    <t>CAJA DE BRAKERS (DE 4@8)</t>
  </si>
  <si>
    <t>LUCES CENITALES SOLO CAJAS OCTAGONALES Y TUBERIAS DE 1/2" PVC ELECTRICAS</t>
  </si>
  <si>
    <t>INTERUPTORES DOBLE SOLO CAJAS 2"X4" Y TUBERIAS  PVC ELECTRICAS DE 1/2"</t>
  </si>
  <si>
    <t>LIMPIEZA</t>
  </si>
  <si>
    <t>LIMPIEZA FINAL</t>
  </si>
  <si>
    <t xml:space="preserve">CONSTRUCCION DE MURO DE BLOCK SOBRE PARED DE LINDERO EN EL PARQUE </t>
  </si>
  <si>
    <t>VALERA GUZMAN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</si>
  <si>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</si>
  <si>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</si>
  <si>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</si>
  <si>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</si>
  <si>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</si>
  <si>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</si>
  <si>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</si>
  <si>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LIMPIEZA DE MALEZA</t>
  </si>
  <si>
    <t>BOTE PRODUCTO DE LA LIMPIEZA</t>
  </si>
  <si>
    <t>MUROS</t>
  </si>
  <si>
    <t>BLOCK DE 6" SOBRE MURO EXISTENTE</t>
  </si>
  <si>
    <t>HORMIGON</t>
  </si>
  <si>
    <t>EN COLUMNAS DE AMARRE 15 X 25 CM</t>
  </si>
  <si>
    <t>VIGA DE AMARRE</t>
  </si>
  <si>
    <t>GRADAS EN CANCHA DE BALONCESTO</t>
  </si>
  <si>
    <t>COMUNIDAD SALINAS DE PUERTO HERMOSO</t>
  </si>
  <si>
    <t>P A R T I D A S</t>
  </si>
  <si>
    <t>PRECIO UNITARIO (RD$)</t>
  </si>
  <si>
    <t>IMPORTE  (RD$)</t>
  </si>
  <si>
    <t>ACONDICIONAMIENTO DE AREA</t>
  </si>
  <si>
    <t xml:space="preserve">ACERA </t>
  </si>
  <si>
    <t>MUROS EN:</t>
  </si>
  <si>
    <t xml:space="preserve">BLOCK 8" EN MUROS DE ASIENTOS </t>
  </si>
  <si>
    <t>BLOCK 6" EN ESPALDAR DE DESCANSO</t>
  </si>
  <si>
    <t>PAÑETE EN MUROS</t>
  </si>
  <si>
    <t>FRAGUACHE EN COLUMNAS Y VIGAS</t>
  </si>
  <si>
    <t>PAÑETE EN COLUMNAS Y VIGAS</t>
  </si>
  <si>
    <t>CANTOS</t>
  </si>
  <si>
    <t>PAÑETE PULIDO EN ASIENTOS</t>
  </si>
  <si>
    <t>MOCHETAS</t>
  </si>
  <si>
    <t>PINTURA TROPICAL (BASE)</t>
  </si>
  <si>
    <t>PINTURA TROPICAL ACRILICA SUPERIOR EN GRADAS</t>
  </si>
  <si>
    <t>SEGURO, POILZAS Y FIANZAS</t>
  </si>
  <si>
    <t>DIRECTOR OBRAS MUNICIPALES</t>
  </si>
  <si>
    <t>SUP. Y DIRECCIÓN.</t>
  </si>
  <si>
    <t>ITBS</t>
  </si>
  <si>
    <t xml:space="preserve"> TOTAL GENERAL</t>
  </si>
  <si>
    <t>C/ Sánchez, Esq., Mella, Baní, Provincia Peravia, Tel.: 809-346-4300 Ext: 302</t>
  </si>
  <si>
    <t>E-MAIL: INFO@BANI.GOB.DO - WEB: AYUNTAMIENTOBANI.GOB.DO</t>
  </si>
  <si>
    <t xml:space="preserve"> ANGEL MAÑAN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</si>
</sst>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-* #,##0.00_-;\-* #,##0.00_-;_-* &quot;-&quot;??_-;_-@_-"/>
    <numFmt numFmtId="166" formatCode="_-* #,##0.00\ _€_-;\-* #,##0.00\ _€_-;_-* &quot;-&quot;??\ _€_-;_-@_-"/>
    <numFmt numFmtId="167" formatCode="#,##0.000"/>
    <numFmt numFmtId="168" formatCode="_(* #,##0.0_);_(* \(#,##0.0\);_(* &quot;-&quot;??_);_(@_)"/>
    <numFmt numFmtId="169" formatCode="[$-F800]dddd\,\ mmmm\ dd\,\ yyyy"/>
    <numFmt numFmtId="170" formatCode="#,##0.000_);\(#,##0.000\)"/>
    <numFmt numFmtId="171" formatCode="_(&quot;$&quot;* #,##0.000_);_(&quot;$&quot;* \(#,##0.0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2"/>
      <color rgb="FF000000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0">
    <xf numFmtId="0" fontId="0" fillId="0" borderId="0" xfId="0"/>
    <xf numFmtId="0" fontId="2" fillId="2" borderId="1" xfId="0" applyFont="1" applyFill="1" applyBorder="1" applyAlignment="1">
      <alignment horizontal="left"/>
    </xf>
    <xf numFmtId="4" fontId="0" fillId="2" borderId="1" xfId="0" applyNumberFormat="1" applyFont="1" applyFill="1" applyBorder="1" applyAlignment="1">
      <alignment horizontal="right"/>
    </xf>
    <xf numFmtId="4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/>
    <xf numFmtId="0" fontId="0" fillId="2" borderId="1" xfId="0" applyFont="1" applyFill="1" applyBorder="1" applyAlignment="1">
      <alignment horizontal="left"/>
    </xf>
    <xf numFmtId="4" fontId="0" fillId="2" borderId="1" xfId="0" applyNumberFormat="1" applyFont="1" applyFill="1" applyBorder="1"/>
    <xf numFmtId="0" fontId="0" fillId="0" borderId="1" xfId="0" applyFont="1" applyBorder="1"/>
    <xf numFmtId="4" fontId="0" fillId="0" borderId="0" xfId="0" applyNumberFormat="1" applyFont="1"/>
    <xf numFmtId="4" fontId="0" fillId="0" borderId="0" xfId="0" applyNumberFormat="1" applyFont="1" applyAlignment="1">
      <alignment horizontal="center"/>
    </xf>
    <xf numFmtId="4" fontId="2" fillId="0" borderId="0" xfId="0" applyNumberFormat="1" applyFont="1"/>
    <xf numFmtId="4" fontId="0" fillId="0" borderId="0" xfId="0" applyNumberFormat="1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Fill="1" applyBorder="1" applyAlignment="1"/>
    <xf numFmtId="0" fontId="12" fillId="0" borderId="0" xfId="0" applyFont="1" applyBorder="1" applyAlignment="1"/>
    <xf numFmtId="0" fontId="0" fillId="2" borderId="1" xfId="0" applyFont="1" applyFill="1" applyBorder="1" applyAlignment="1">
      <alignment horizontal="left" wrapText="1"/>
    </xf>
    <xf numFmtId="0" fontId="3" fillId="0" borderId="1" xfId="0" applyFont="1" applyBorder="1"/>
    <xf numFmtId="43" fontId="4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4" fontId="4" fillId="0" borderId="1" xfId="7" applyNumberFormat="1" applyFont="1" applyBorder="1" applyAlignment="1">
      <alignment horizontal="center"/>
    </xf>
    <xf numFmtId="0" fontId="4" fillId="0" borderId="1" xfId="0" applyFont="1" applyBorder="1"/>
    <xf numFmtId="0" fontId="2" fillId="0" borderId="0" xfId="0" applyFont="1" applyBorder="1"/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right"/>
    </xf>
    <xf numFmtId="0" fontId="0" fillId="2" borderId="9" xfId="0" applyFont="1" applyFill="1" applyBorder="1"/>
    <xf numFmtId="0" fontId="0" fillId="2" borderId="8" xfId="0" applyFont="1" applyFill="1" applyBorder="1" applyAlignment="1">
      <alignment horizontal="center"/>
    </xf>
    <xf numFmtId="2" fontId="0" fillId="2" borderId="8" xfId="0" applyNumberFormat="1" applyFont="1" applyFill="1" applyBorder="1" applyAlignment="1">
      <alignment horizontal="center"/>
    </xf>
    <xf numFmtId="0" fontId="0" fillId="2" borderId="8" xfId="0" applyFont="1" applyFill="1" applyBorder="1"/>
    <xf numFmtId="4" fontId="2" fillId="2" borderId="9" xfId="0" applyNumberFormat="1" applyFont="1" applyFill="1" applyBorder="1"/>
    <xf numFmtId="0" fontId="3" fillId="0" borderId="8" xfId="0" applyFont="1" applyBorder="1" applyAlignment="1">
      <alignment horizontal="right"/>
    </xf>
    <xf numFmtId="0" fontId="2" fillId="2" borderId="9" xfId="0" applyFont="1" applyFill="1" applyBorder="1"/>
    <xf numFmtId="0" fontId="3" fillId="0" borderId="8" xfId="0" applyFont="1" applyBorder="1" applyAlignment="1">
      <alignment horizontal="center"/>
    </xf>
    <xf numFmtId="164" fontId="0" fillId="2" borderId="10" xfId="0" applyNumberFormat="1" applyFont="1" applyFill="1" applyBorder="1" applyAlignment="1">
      <alignment horizontal="center"/>
    </xf>
    <xf numFmtId="4" fontId="2" fillId="0" borderId="11" xfId="0" applyNumberFormat="1" applyFont="1" applyBorder="1"/>
    <xf numFmtId="4" fontId="0" fillId="0" borderId="11" xfId="0" applyNumberFormat="1" applyFont="1" applyBorder="1"/>
    <xf numFmtId="4" fontId="0" fillId="0" borderId="11" xfId="0" applyNumberFormat="1" applyFont="1" applyBorder="1" applyAlignment="1">
      <alignment horizontal="center"/>
    </xf>
    <xf numFmtId="43" fontId="2" fillId="0" borderId="12" xfId="1" applyFont="1" applyBorder="1"/>
    <xf numFmtId="49" fontId="2" fillId="0" borderId="0" xfId="0" applyNumberFormat="1" applyFont="1" applyBorder="1" applyAlignment="1">
      <alignment horizontal="left"/>
    </xf>
    <xf numFmtId="0" fontId="13" fillId="0" borderId="0" xfId="0" applyFont="1" applyBorder="1" applyAlignment="1"/>
    <xf numFmtId="0" fontId="13" fillId="0" borderId="0" xfId="0" applyFont="1" applyFill="1" applyBorder="1" applyAlignment="1"/>
    <xf numFmtId="49" fontId="13" fillId="0" borderId="0" xfId="0" applyNumberFormat="1" applyFont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/>
    </xf>
    <xf numFmtId="0" fontId="0" fillId="2" borderId="1" xfId="0" applyFont="1" applyFill="1" applyBorder="1" applyAlignment="1">
      <alignment horizontal="right"/>
    </xf>
    <xf numFmtId="43" fontId="0" fillId="2" borderId="1" xfId="1" applyFont="1" applyFill="1" applyBorder="1" applyAlignment="1">
      <alignment horizontal="right"/>
    </xf>
    <xf numFmtId="43" fontId="0" fillId="2" borderId="1" xfId="1" applyFont="1" applyFill="1" applyBorder="1"/>
    <xf numFmtId="4" fontId="2" fillId="2" borderId="1" xfId="0" applyNumberFormat="1" applyFont="1" applyFill="1" applyBorder="1"/>
    <xf numFmtId="0" fontId="2" fillId="2" borderId="1" xfId="0" applyFont="1" applyFill="1" applyBorder="1"/>
    <xf numFmtId="168" fontId="0" fillId="2" borderId="1" xfId="1" applyNumberFormat="1" applyFont="1" applyFill="1" applyBorder="1" applyAlignment="1">
      <alignment horizontal="center"/>
    </xf>
    <xf numFmtId="0" fontId="2" fillId="2" borderId="1" xfId="0" applyNumberFormat="1" applyFont="1" applyFill="1" applyBorder="1"/>
    <xf numFmtId="43" fontId="0" fillId="2" borderId="1" xfId="1" applyNumberFormat="1" applyFont="1" applyFill="1" applyBorder="1"/>
    <xf numFmtId="2" fontId="0" fillId="2" borderId="1" xfId="0" applyNumberFormat="1" applyFont="1" applyFill="1" applyBorder="1"/>
    <xf numFmtId="0" fontId="0" fillId="2" borderId="1" xfId="0" applyFont="1" applyFill="1" applyBorder="1" applyAlignment="1">
      <alignment horizontal="center"/>
    </xf>
    <xf numFmtId="4" fontId="2" fillId="0" borderId="0" xfId="0" applyNumberFormat="1" applyFont="1" applyBorder="1"/>
    <xf numFmtId="0" fontId="0" fillId="0" borderId="0" xfId="0" applyBorder="1"/>
    <xf numFmtId="169" fontId="0" fillId="0" borderId="0" xfId="0" applyNumberFormat="1" applyBorder="1"/>
    <xf numFmtId="49" fontId="0" fillId="0" borderId="0" xfId="0" applyNumberFormat="1" applyBorder="1" applyAlignment="1">
      <alignment horizontal="left"/>
    </xf>
    <xf numFmtId="0" fontId="0" fillId="3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0" fillId="2" borderId="1" xfId="0" applyFont="1" applyFill="1" applyBorder="1" applyAlignment="1"/>
    <xf numFmtId="4" fontId="14" fillId="2" borderId="1" xfId="0" applyNumberFormat="1" applyFont="1" applyFill="1" applyBorder="1" applyAlignment="1">
      <alignment horizontal="right"/>
    </xf>
    <xf numFmtId="4" fontId="14" fillId="2" borderId="1" xfId="0" applyNumberFormat="1" applyFont="1" applyFill="1" applyBorder="1"/>
    <xf numFmtId="0" fontId="0" fillId="2" borderId="1" xfId="0" applyFont="1" applyFill="1" applyBorder="1" applyAlignment="1">
      <alignment wrapText="1"/>
    </xf>
    <xf numFmtId="1" fontId="2" fillId="0" borderId="1" xfId="0" applyNumberFormat="1" applyFont="1" applyBorder="1" applyAlignment="1"/>
    <xf numFmtId="4" fontId="2" fillId="0" borderId="1" xfId="0" applyNumberFormat="1" applyFont="1" applyFill="1" applyBorder="1"/>
    <xf numFmtId="0" fontId="14" fillId="0" borderId="1" xfId="0" applyFont="1" applyBorder="1"/>
    <xf numFmtId="4" fontId="0" fillId="0" borderId="1" xfId="0" applyNumberFormat="1" applyFont="1" applyBorder="1"/>
    <xf numFmtId="0" fontId="2" fillId="0" borderId="1" xfId="0" applyFont="1" applyBorder="1"/>
    <xf numFmtId="4" fontId="0" fillId="0" borderId="1" xfId="0" applyNumberFormat="1" applyFont="1" applyBorder="1" applyAlignment="1">
      <alignment horizontal="center"/>
    </xf>
    <xf numFmtId="4" fontId="15" fillId="0" borderId="1" xfId="0" applyNumberFormat="1" applyFont="1" applyBorder="1"/>
    <xf numFmtId="4" fontId="2" fillId="0" borderId="1" xfId="0" applyNumberFormat="1" applyFont="1" applyBorder="1"/>
    <xf numFmtId="0" fontId="0" fillId="0" borderId="1" xfId="0" applyBorder="1"/>
    <xf numFmtId="4" fontId="14" fillId="0" borderId="1" xfId="0" applyNumberFormat="1" applyFont="1" applyBorder="1"/>
    <xf numFmtId="4" fontId="0" fillId="0" borderId="1" xfId="0" applyNumberFormat="1" applyFont="1" applyBorder="1" applyAlignment="1">
      <alignment horizontal="left" wrapText="1"/>
    </xf>
    <xf numFmtId="4" fontId="0" fillId="0" borderId="1" xfId="0" applyNumberFormat="1" applyFont="1" applyBorder="1" applyAlignment="1">
      <alignment wrapText="1"/>
    </xf>
    <xf numFmtId="0" fontId="13" fillId="2" borderId="1" xfId="0" applyFont="1" applyFill="1" applyBorder="1" applyAlignment="1"/>
    <xf numFmtId="0" fontId="13" fillId="2" borderId="1" xfId="0" applyFont="1" applyFill="1" applyBorder="1" applyAlignment="1">
      <alignment wrapText="1"/>
    </xf>
    <xf numFmtId="4" fontId="16" fillId="2" borderId="1" xfId="0" applyNumberFormat="1" applyFont="1" applyFill="1" applyBorder="1"/>
    <xf numFmtId="4" fontId="16" fillId="2" borderId="1" xfId="0" applyNumberFormat="1" applyFont="1" applyFill="1" applyBorder="1" applyAlignment="1">
      <alignment horizontal="center"/>
    </xf>
    <xf numFmtId="4" fontId="13" fillId="2" borderId="1" xfId="0" applyNumberFormat="1" applyFont="1" applyFill="1" applyBorder="1"/>
    <xf numFmtId="0" fontId="16" fillId="2" borderId="1" xfId="0" applyFont="1" applyFill="1" applyBorder="1" applyAlignment="1"/>
    <xf numFmtId="0" fontId="16" fillId="2" borderId="1" xfId="0" applyFont="1" applyFill="1" applyBorder="1" applyAlignment="1">
      <alignment wrapText="1"/>
    </xf>
    <xf numFmtId="0" fontId="17" fillId="0" borderId="0" xfId="0" applyFont="1" applyBorder="1" applyAlignment="1">
      <alignment vertical="top"/>
    </xf>
    <xf numFmtId="0" fontId="8" fillId="0" borderId="0" xfId="0" applyFont="1" applyBorder="1" applyAlignment="1">
      <alignment vertical="top" wrapText="1"/>
    </xf>
    <xf numFmtId="0" fontId="17" fillId="0" borderId="0" xfId="0" applyFont="1" applyBorder="1"/>
    <xf numFmtId="0" fontId="8" fillId="0" borderId="0" xfId="0" applyFont="1" applyBorder="1"/>
    <xf numFmtId="49" fontId="8" fillId="0" borderId="0" xfId="0" applyNumberFormat="1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4" fillId="0" borderId="1" xfId="0" applyFont="1" applyBorder="1" applyAlignment="1"/>
    <xf numFmtId="44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44" fontId="3" fillId="0" borderId="1" xfId="0" applyNumberFormat="1" applyFont="1" applyBorder="1"/>
    <xf numFmtId="43" fontId="4" fillId="0" borderId="1" xfId="1" applyFont="1" applyBorder="1"/>
    <xf numFmtId="44" fontId="4" fillId="0" borderId="1" xfId="7" applyNumberFormat="1" applyFont="1" applyBorder="1"/>
    <xf numFmtId="4" fontId="19" fillId="3" borderId="2" xfId="0" applyNumberFormat="1" applyFont="1" applyFill="1" applyBorder="1" applyAlignment="1" applyProtection="1">
      <alignment horizontal="center" vertical="center" wrapText="1"/>
    </xf>
    <xf numFmtId="170" fontId="19" fillId="3" borderId="13" xfId="0" applyNumberFormat="1" applyFont="1" applyFill="1" applyBorder="1" applyAlignment="1" applyProtection="1">
      <alignment horizontal="center" vertical="center" wrapText="1"/>
    </xf>
    <xf numFmtId="170" fontId="19" fillId="3" borderId="4" xfId="0" applyNumberFormat="1" applyFont="1" applyFill="1" applyBorder="1" applyAlignment="1" applyProtection="1">
      <alignment horizontal="center" vertical="center" wrapText="1"/>
    </xf>
    <xf numFmtId="170" fontId="19" fillId="3" borderId="3" xfId="0" applyNumberFormat="1" applyFont="1" applyFill="1" applyBorder="1" applyAlignment="1" applyProtection="1">
      <alignment horizontal="center" vertical="center" wrapText="1"/>
    </xf>
    <xf numFmtId="4" fontId="19" fillId="0" borderId="14" xfId="0" applyNumberFormat="1" applyFont="1" applyFill="1" applyBorder="1" applyAlignment="1" applyProtection="1">
      <alignment horizontal="center" vertical="center" wrapText="1"/>
    </xf>
    <xf numFmtId="170" fontId="19" fillId="0" borderId="15" xfId="0" applyNumberFormat="1" applyFont="1" applyFill="1" applyBorder="1" applyAlignment="1" applyProtection="1">
      <alignment horizontal="center" vertical="center" wrapText="1"/>
    </xf>
    <xf numFmtId="170" fontId="19" fillId="0" borderId="16" xfId="0" applyNumberFormat="1" applyFont="1" applyFill="1" applyBorder="1" applyAlignment="1" applyProtection="1">
      <alignment horizontal="center" vertical="center" wrapText="1"/>
    </xf>
    <xf numFmtId="4" fontId="19" fillId="0" borderId="1" xfId="0" applyNumberFormat="1" applyFont="1" applyFill="1" applyBorder="1" applyAlignment="1" applyProtection="1">
      <alignment horizontal="center" vertical="center" wrapText="1"/>
    </xf>
    <xf numFmtId="170" fontId="19" fillId="0" borderId="1" xfId="0" applyNumberFormat="1" applyFont="1" applyFill="1" applyBorder="1" applyAlignment="1" applyProtection="1">
      <alignment horizontal="center" vertical="center" wrapText="1"/>
    </xf>
    <xf numFmtId="170" fontId="19" fillId="0" borderId="1" xfId="0" applyNumberFormat="1" applyFont="1" applyFill="1" applyBorder="1" applyAlignment="1" applyProtection="1">
      <alignment horizontal="left" vertical="center" wrapText="1"/>
    </xf>
    <xf numFmtId="4" fontId="19" fillId="0" borderId="1" xfId="0" applyNumberFormat="1" applyFont="1" applyFill="1" applyBorder="1" applyAlignment="1" applyProtection="1">
      <alignment horizontal="right" vertical="center" wrapText="1"/>
    </xf>
    <xf numFmtId="0" fontId="20" fillId="0" borderId="1" xfId="0" applyNumberFormat="1" applyFont="1" applyFill="1" applyBorder="1" applyAlignment="1">
      <alignment horizontal="right" vertical="top"/>
    </xf>
    <xf numFmtId="49" fontId="20" fillId="0" borderId="1" xfId="0" applyNumberFormat="1" applyFont="1" applyFill="1" applyBorder="1" applyAlignment="1">
      <alignment vertical="top" wrapText="1"/>
    </xf>
    <xf numFmtId="4" fontId="20" fillId="0" borderId="1" xfId="0" applyNumberFormat="1" applyFont="1" applyFill="1" applyBorder="1" applyAlignment="1">
      <alignment vertical="top"/>
    </xf>
    <xf numFmtId="49" fontId="20" fillId="0" borderId="1" xfId="0" applyNumberFormat="1" applyFont="1" applyFill="1" applyBorder="1" applyAlignment="1">
      <alignment horizontal="center" vertical="top"/>
    </xf>
    <xf numFmtId="167" fontId="16" fillId="0" borderId="1" xfId="0" applyNumberFormat="1" applyFont="1" applyFill="1" applyBorder="1"/>
    <xf numFmtId="49" fontId="20" fillId="0" borderId="1" xfId="0" applyNumberFormat="1" applyFont="1" applyFill="1" applyBorder="1" applyAlignment="1">
      <alignment vertical="top"/>
    </xf>
    <xf numFmtId="0" fontId="20" fillId="0" borderId="1" xfId="0" applyFont="1" applyFill="1" applyBorder="1" applyAlignment="1">
      <alignment horizontal="right" vertical="top"/>
    </xf>
    <xf numFmtId="49" fontId="19" fillId="0" borderId="1" xfId="0" applyNumberFormat="1" applyFont="1" applyFill="1" applyBorder="1" applyAlignment="1">
      <alignment vertical="top"/>
    </xf>
    <xf numFmtId="0" fontId="20" fillId="0" borderId="1" xfId="0" applyFont="1" applyFill="1" applyBorder="1" applyAlignment="1">
      <alignment vertical="top"/>
    </xf>
    <xf numFmtId="4" fontId="19" fillId="0" borderId="1" xfId="0" applyNumberFormat="1" applyFont="1" applyFill="1" applyBorder="1" applyAlignment="1">
      <alignment vertical="top"/>
    </xf>
    <xf numFmtId="167" fontId="13" fillId="3" borderId="1" xfId="0" applyNumberFormat="1" applyFont="1" applyFill="1" applyBorder="1"/>
    <xf numFmtId="0" fontId="20" fillId="0" borderId="8" xfId="0" applyFont="1" applyFill="1" applyBorder="1" applyAlignment="1">
      <alignment horizontal="right" vertical="top"/>
    </xf>
    <xf numFmtId="167" fontId="16" fillId="0" borderId="9" xfId="0" applyNumberFormat="1" applyFont="1" applyFill="1" applyBorder="1"/>
    <xf numFmtId="0" fontId="19" fillId="0" borderId="8" xfId="0" applyNumberFormat="1" applyFont="1" applyFill="1" applyBorder="1" applyAlignment="1">
      <alignment horizontal="right" vertical="top"/>
    </xf>
    <xf numFmtId="0" fontId="20" fillId="0" borderId="8" xfId="0" applyNumberFormat="1" applyFont="1" applyFill="1" applyBorder="1" applyAlignment="1">
      <alignment horizontal="right" vertical="top"/>
    </xf>
    <xf numFmtId="0" fontId="20" fillId="0" borderId="1" xfId="0" applyFont="1" applyFill="1" applyBorder="1" applyAlignment="1">
      <alignment horizontal="center" vertical="top"/>
    </xf>
    <xf numFmtId="167" fontId="13" fillId="3" borderId="9" xfId="0" applyNumberFormat="1" applyFont="1" applyFill="1" applyBorder="1"/>
    <xf numFmtId="0" fontId="16" fillId="0" borderId="9" xfId="0" applyFont="1" applyFill="1" applyBorder="1"/>
    <xf numFmtId="49" fontId="19" fillId="0" borderId="1" xfId="0" applyNumberFormat="1" applyFont="1" applyFill="1" applyBorder="1" applyAlignment="1">
      <alignment horizontal="center" vertical="top"/>
    </xf>
    <xf numFmtId="4" fontId="13" fillId="3" borderId="9" xfId="0" applyNumberFormat="1" applyFont="1" applyFill="1" applyBorder="1"/>
    <xf numFmtId="0" fontId="20" fillId="0" borderId="8" xfId="0" applyFont="1" applyFill="1" applyBorder="1" applyAlignment="1">
      <alignment vertical="top"/>
    </xf>
    <xf numFmtId="0" fontId="20" fillId="0" borderId="1" xfId="0" applyFont="1" applyFill="1" applyBorder="1" applyAlignment="1">
      <alignment vertical="top" wrapText="1"/>
    </xf>
    <xf numFmtId="0" fontId="20" fillId="0" borderId="10" xfId="0" applyFont="1" applyFill="1" applyBorder="1" applyAlignment="1">
      <alignment vertical="top"/>
    </xf>
    <xf numFmtId="49" fontId="19" fillId="0" borderId="11" xfId="0" applyNumberFormat="1" applyFont="1" applyFill="1" applyBorder="1" applyAlignment="1">
      <alignment vertical="top" wrapText="1"/>
    </xf>
    <xf numFmtId="3" fontId="20" fillId="0" borderId="11" xfId="0" applyNumberFormat="1" applyFont="1" applyFill="1" applyBorder="1" applyAlignment="1">
      <alignment vertical="top"/>
    </xf>
    <xf numFmtId="0" fontId="20" fillId="0" borderId="11" xfId="0" applyFont="1" applyFill="1" applyBorder="1" applyAlignment="1">
      <alignment vertical="top"/>
    </xf>
    <xf numFmtId="4" fontId="19" fillId="0" borderId="11" xfId="0" applyNumberFormat="1" applyFont="1" applyFill="1" applyBorder="1" applyAlignment="1">
      <alignment vertical="top"/>
    </xf>
    <xf numFmtId="0" fontId="16" fillId="0" borderId="12" xfId="0" applyFont="1" applyFill="1" applyBorder="1"/>
    <xf numFmtId="0" fontId="16" fillId="0" borderId="0" xfId="0" applyFont="1" applyBorder="1"/>
    <xf numFmtId="49" fontId="19" fillId="0" borderId="0" xfId="0" applyNumberFormat="1" applyFont="1" applyFill="1" applyBorder="1" applyAlignment="1">
      <alignment vertical="top"/>
    </xf>
    <xf numFmtId="4" fontId="19" fillId="3" borderId="2" xfId="0" applyNumberFormat="1" applyFont="1" applyFill="1" applyBorder="1" applyAlignment="1">
      <alignment vertical="top"/>
    </xf>
    <xf numFmtId="4" fontId="19" fillId="3" borderId="4" xfId="0" applyNumberFormat="1" applyFont="1" applyFill="1" applyBorder="1" applyAlignment="1">
      <alignment vertical="top"/>
    </xf>
    <xf numFmtId="170" fontId="13" fillId="3" borderId="3" xfId="0" applyNumberFormat="1" applyFont="1" applyFill="1" applyBorder="1"/>
    <xf numFmtId="49" fontId="20" fillId="0" borderId="0" xfId="0" applyNumberFormat="1" applyFont="1" applyFill="1" applyBorder="1" applyAlignment="1">
      <alignment vertical="top"/>
    </xf>
    <xf numFmtId="4" fontId="20" fillId="0" borderId="0" xfId="0" applyNumberFormat="1" applyFont="1" applyFill="1" applyBorder="1" applyAlignment="1">
      <alignment vertical="top"/>
    </xf>
    <xf numFmtId="0" fontId="16" fillId="0" borderId="0" xfId="0" applyFont="1" applyFill="1" applyBorder="1"/>
    <xf numFmtId="0" fontId="19" fillId="0" borderId="1" xfId="0" applyFont="1" applyBorder="1"/>
    <xf numFmtId="0" fontId="20" fillId="0" borderId="1" xfId="0" applyFont="1" applyBorder="1"/>
    <xf numFmtId="10" fontId="20" fillId="0" borderId="1" xfId="0" applyNumberFormat="1" applyFont="1" applyBorder="1" applyAlignment="1">
      <alignment horizontal="center"/>
    </xf>
    <xf numFmtId="171" fontId="20" fillId="0" borderId="1" xfId="7" applyNumberFormat="1" applyFont="1" applyBorder="1"/>
    <xf numFmtId="0" fontId="21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9" fillId="0" borderId="0" xfId="0" applyFont="1" applyBorder="1"/>
    <xf numFmtId="0" fontId="20" fillId="0" borderId="0" xfId="0" applyFont="1" applyBorder="1"/>
    <xf numFmtId="10" fontId="20" fillId="0" borderId="0" xfId="0" applyNumberFormat="1" applyFont="1" applyBorder="1" applyAlignment="1">
      <alignment horizontal="center"/>
    </xf>
    <xf numFmtId="44" fontId="20" fillId="0" borderId="0" xfId="7" applyNumberFormat="1" applyFont="1" applyBorder="1"/>
    <xf numFmtId="0" fontId="19" fillId="3" borderId="2" xfId="0" applyFont="1" applyFill="1" applyBorder="1"/>
    <xf numFmtId="10" fontId="19" fillId="3" borderId="4" xfId="0" applyNumberFormat="1" applyFont="1" applyFill="1" applyBorder="1" applyAlignment="1">
      <alignment horizontal="center"/>
    </xf>
    <xf numFmtId="171" fontId="19" fillId="3" borderId="3" xfId="7" applyNumberFormat="1" applyFont="1" applyFill="1" applyBorder="1"/>
    <xf numFmtId="0" fontId="20" fillId="0" borderId="0" xfId="0" applyFont="1"/>
    <xf numFmtId="10" fontId="16" fillId="0" borderId="0" xfId="0" applyNumberFormat="1" applyFont="1" applyBorder="1"/>
    <xf numFmtId="0" fontId="19" fillId="0" borderId="0" xfId="0" applyFont="1"/>
    <xf numFmtId="0" fontId="16" fillId="0" borderId="0" xfId="0" applyFont="1"/>
    <xf numFmtId="0" fontId="22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18" fillId="0" borderId="0" xfId="0" applyFont="1" applyAlignment="1">
      <alignment horizontal="left"/>
    </xf>
    <xf numFmtId="0" fontId="19" fillId="3" borderId="2" xfId="0" applyFont="1" applyFill="1" applyBorder="1" applyAlignment="1">
      <alignment horizontal="left"/>
    </xf>
    <xf numFmtId="0" fontId="19" fillId="3" borderId="4" xfId="0" applyFont="1" applyFill="1" applyBorder="1" applyAlignment="1">
      <alignment horizontal="left"/>
    </xf>
  </cellXfs>
  <cellStyles count="8">
    <cellStyle name="Comma 2" xfId="5"/>
    <cellStyle name="Comma 2 10" xfId="2"/>
    <cellStyle name="Comma_Formato para Cubicaciones Acumulativas" xfId="4"/>
    <cellStyle name="Millares" xfId="1" builtinId="3"/>
    <cellStyle name="Moneda" xfId="7" builtinId="4"/>
    <cellStyle name="Normal" xfId="0" builtinId="0"/>
    <cellStyle name="Normal 10" xfId="3"/>
    <cellStyle name="Percent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85724</xdr:rowOff>
    </xdr:from>
    <xdr:to>
      <xdr:col>6</xdr:col>
      <xdr:colOff>781050</xdr:colOff>
      <xdr:row>8</xdr:row>
      <xdr:rowOff>114299</xdr:rowOff>
    </xdr:to>
    <xdr:pic>
      <xdr:nvPicPr>
        <xdr:cNvPr id="3" name="Imagen 2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647700" y="85724"/>
          <a:ext cx="7524750" cy="1552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G186"/>
  <sheetViews>
    <sheetView tabSelected="1" topLeftCell="A154" zoomScaleNormal="100" workbookViewId="0">
      <selection activeCell="K186" sqref="K186"/>
    </sheetView>
  </sheetViews>
  <sheetFormatPr baseColWidth="10" defaultRowHeight="15" x14ac:dyDescent="0.25"/>
  <cols>
    <col min="1" max="1" width="8.28515625" bestFit="1" customWidth="1"/>
    <col min="2" max="2" width="50.42578125" customWidth="1"/>
    <col min="6" max="6" width="18" bestFit="1" customWidth="1"/>
    <col min="7" max="7" width="14.42578125" bestFit="1" customWidth="1"/>
  </cols>
  <sheetData>
    <row r="10" spans="1:7" ht="28.5" thickBot="1" x14ac:dyDescent="0.45">
      <c r="A10" s="172" t="s">
        <v>15</v>
      </c>
      <c r="B10" s="172"/>
      <c r="C10" s="172"/>
      <c r="D10" s="172"/>
      <c r="E10" s="172"/>
      <c r="F10" s="172"/>
      <c r="G10" s="172"/>
    </row>
    <row r="11" spans="1:7" ht="21.75" thickBot="1" x14ac:dyDescent="0.4">
      <c r="A11" s="173" t="s">
        <v>16</v>
      </c>
      <c r="B11" s="174"/>
      <c r="C11" s="174"/>
      <c r="D11" s="174"/>
      <c r="E11" s="174"/>
      <c r="F11" s="174"/>
      <c r="G11" s="175"/>
    </row>
    <row r="13" spans="1:7" ht="16.5" customHeight="1" x14ac:dyDescent="0.35">
      <c r="A13" s="16"/>
      <c r="B13" s="15"/>
      <c r="C13" s="15"/>
      <c r="D13" s="15"/>
      <c r="E13" s="15"/>
      <c r="F13" s="15"/>
      <c r="G13" s="15"/>
    </row>
    <row r="14" spans="1:7" ht="16.5" customHeight="1" x14ac:dyDescent="0.35">
      <c r="A14" s="16" t="s">
        <v>20</v>
      </c>
      <c r="B14" s="16" t="s">
        <v>42</v>
      </c>
      <c r="C14" s="15"/>
      <c r="D14" s="15"/>
      <c r="E14" s="15"/>
      <c r="F14" s="15"/>
      <c r="G14" s="15"/>
    </row>
    <row r="15" spans="1:7" ht="16.5" customHeight="1" x14ac:dyDescent="0.35">
      <c r="A15" s="16" t="s">
        <v>19</v>
      </c>
      <c r="B15" s="16" t="s">
        <v>49</v>
      </c>
      <c r="C15" s="15"/>
      <c r="D15" s="18"/>
      <c r="E15" s="15"/>
      <c r="F15" s="15"/>
      <c r="G15" s="15"/>
    </row>
    <row r="16" spans="1:7" ht="16.5" customHeight="1" x14ac:dyDescent="0.35">
      <c r="A16" s="16" t="s">
        <v>17</v>
      </c>
      <c r="B16" s="16" t="s">
        <v>50</v>
      </c>
      <c r="C16" s="15"/>
      <c r="D16" s="15"/>
      <c r="E16" s="15"/>
      <c r="F16" s="15"/>
      <c r="G16" s="15"/>
    </row>
    <row r="17" spans="1:7" ht="15.75" thickBot="1" x14ac:dyDescent="0.3">
      <c r="A17" s="17" t="s">
        <v>18</v>
      </c>
      <c r="B17" s="44" t="s">
        <v>48</v>
      </c>
    </row>
    <row r="18" spans="1:7" ht="30" x14ac:dyDescent="0.25">
      <c r="A18" s="26" t="s">
        <v>0</v>
      </c>
      <c r="B18" s="27" t="s">
        <v>1</v>
      </c>
      <c r="C18" s="27" t="s">
        <v>2</v>
      </c>
      <c r="D18" s="27" t="s">
        <v>3</v>
      </c>
      <c r="E18" s="28" t="s">
        <v>14</v>
      </c>
      <c r="F18" s="27" t="s">
        <v>4</v>
      </c>
      <c r="G18" s="29" t="s">
        <v>5</v>
      </c>
    </row>
    <row r="19" spans="1:7" x14ac:dyDescent="0.25">
      <c r="A19" s="30">
        <v>1</v>
      </c>
      <c r="B19" s="1" t="s">
        <v>21</v>
      </c>
      <c r="C19" s="2"/>
      <c r="D19" s="3"/>
      <c r="E19" s="2"/>
      <c r="F19" s="2"/>
      <c r="G19" s="31"/>
    </row>
    <row r="20" spans="1:7" x14ac:dyDescent="0.25">
      <c r="A20" s="32"/>
      <c r="B20" s="5"/>
      <c r="C20" s="2"/>
      <c r="D20" s="3"/>
      <c r="E20" s="2"/>
      <c r="F20" s="2"/>
      <c r="G20" s="31"/>
    </row>
    <row r="21" spans="1:7" x14ac:dyDescent="0.25">
      <c r="A21" s="32">
        <v>1.1000000000000001</v>
      </c>
      <c r="B21" s="5" t="s">
        <v>34</v>
      </c>
      <c r="C21" s="2">
        <v>86</v>
      </c>
      <c r="D21" s="3" t="s">
        <v>8</v>
      </c>
      <c r="E21" s="2"/>
      <c r="F21" s="2">
        <f>+E21*C21</f>
        <v>0</v>
      </c>
      <c r="G21" s="31"/>
    </row>
    <row r="22" spans="1:7" x14ac:dyDescent="0.25">
      <c r="A22" s="32">
        <v>1.2</v>
      </c>
      <c r="B22" s="5" t="s">
        <v>43</v>
      </c>
      <c r="C22" s="2">
        <v>60.2</v>
      </c>
      <c r="D22" s="3" t="s">
        <v>7</v>
      </c>
      <c r="E22" s="2"/>
      <c r="F22" s="2">
        <f t="shared" ref="F22:F30" si="0">+E22*C22</f>
        <v>0</v>
      </c>
      <c r="G22" s="31"/>
    </row>
    <row r="23" spans="1:7" ht="30" x14ac:dyDescent="0.25">
      <c r="A23" s="32">
        <v>1.3</v>
      </c>
      <c r="B23" s="19" t="s">
        <v>44</v>
      </c>
      <c r="C23" s="2">
        <v>7.74</v>
      </c>
      <c r="D23" s="3" t="s">
        <v>7</v>
      </c>
      <c r="E23" s="2"/>
      <c r="F23" s="2">
        <f t="shared" si="0"/>
        <v>0</v>
      </c>
      <c r="G23" s="31"/>
    </row>
    <row r="24" spans="1:7" x14ac:dyDescent="0.25">
      <c r="A24" s="32">
        <v>1.4</v>
      </c>
      <c r="B24" s="5" t="s">
        <v>45</v>
      </c>
      <c r="C24" s="2">
        <v>15</v>
      </c>
      <c r="D24" s="3" t="s">
        <v>23</v>
      </c>
      <c r="E24" s="2"/>
      <c r="F24" s="2">
        <f t="shared" si="0"/>
        <v>0</v>
      </c>
      <c r="G24" s="31"/>
    </row>
    <row r="25" spans="1:7" x14ac:dyDescent="0.25">
      <c r="A25" s="32">
        <v>1.5</v>
      </c>
      <c r="B25" s="19" t="s">
        <v>35</v>
      </c>
      <c r="C25" s="2">
        <v>15</v>
      </c>
      <c r="D25" s="3" t="s">
        <v>23</v>
      </c>
      <c r="E25" s="2"/>
      <c r="F25" s="2">
        <f t="shared" si="0"/>
        <v>0</v>
      </c>
      <c r="G25" s="31"/>
    </row>
    <row r="26" spans="1:7" x14ac:dyDescent="0.25">
      <c r="A26" s="32">
        <v>1.6</v>
      </c>
      <c r="B26" s="19" t="s">
        <v>36</v>
      </c>
      <c r="C26" s="2">
        <v>22.36</v>
      </c>
      <c r="D26" s="3" t="s">
        <v>7</v>
      </c>
      <c r="E26" s="2"/>
      <c r="F26" s="2">
        <f t="shared" si="0"/>
        <v>0</v>
      </c>
      <c r="G26" s="31"/>
    </row>
    <row r="27" spans="1:7" x14ac:dyDescent="0.25">
      <c r="A27" s="32">
        <v>1.7</v>
      </c>
      <c r="B27" s="19" t="s">
        <v>37</v>
      </c>
      <c r="C27" s="2">
        <v>21.24</v>
      </c>
      <c r="D27" s="3" t="s">
        <v>7</v>
      </c>
      <c r="E27" s="2"/>
      <c r="F27" s="2">
        <f t="shared" si="0"/>
        <v>0</v>
      </c>
      <c r="G27" s="31"/>
    </row>
    <row r="28" spans="1:7" x14ac:dyDescent="0.25">
      <c r="A28" s="32">
        <v>1.8</v>
      </c>
      <c r="B28" s="19" t="s">
        <v>39</v>
      </c>
      <c r="C28" s="2">
        <v>1</v>
      </c>
      <c r="D28" s="3" t="s">
        <v>23</v>
      </c>
      <c r="E28" s="2"/>
      <c r="F28" s="2">
        <f t="shared" si="0"/>
        <v>0</v>
      </c>
      <c r="G28" s="31"/>
    </row>
    <row r="29" spans="1:7" x14ac:dyDescent="0.25">
      <c r="A29" s="32">
        <v>1.9</v>
      </c>
      <c r="B29" s="19" t="s">
        <v>40</v>
      </c>
      <c r="C29" s="2">
        <v>1</v>
      </c>
      <c r="D29" s="3" t="s">
        <v>6</v>
      </c>
      <c r="E29" s="2"/>
      <c r="F29" s="2">
        <f t="shared" si="0"/>
        <v>0</v>
      </c>
      <c r="G29" s="31"/>
    </row>
    <row r="30" spans="1:7" x14ac:dyDescent="0.25">
      <c r="A30" s="33">
        <v>1.1000000000000001</v>
      </c>
      <c r="B30" s="19" t="s">
        <v>41</v>
      </c>
      <c r="C30" s="2">
        <v>130</v>
      </c>
      <c r="D30" s="3" t="s">
        <v>8</v>
      </c>
      <c r="E30" s="2"/>
      <c r="F30" s="2">
        <f t="shared" si="0"/>
        <v>0</v>
      </c>
      <c r="G30" s="31"/>
    </row>
    <row r="31" spans="1:7" x14ac:dyDescent="0.25">
      <c r="A31" s="34"/>
      <c r="B31" s="4"/>
      <c r="C31" s="6"/>
      <c r="D31" s="6"/>
      <c r="E31" s="6"/>
      <c r="F31" s="6"/>
      <c r="G31" s="35">
        <f>F21+F22+F23+F24+F25+F26+F27+F28+F29+F30</f>
        <v>0</v>
      </c>
    </row>
    <row r="32" spans="1:7" x14ac:dyDescent="0.25">
      <c r="A32" s="36">
        <v>2</v>
      </c>
      <c r="B32" s="20" t="s">
        <v>51</v>
      </c>
      <c r="C32" s="21"/>
      <c r="D32" s="22"/>
      <c r="E32" s="21"/>
      <c r="F32" s="23"/>
      <c r="G32" s="37"/>
    </row>
    <row r="33" spans="1:7" x14ac:dyDescent="0.25">
      <c r="A33" s="32">
        <v>2.1</v>
      </c>
      <c r="B33" s="5" t="s">
        <v>26</v>
      </c>
      <c r="C33" s="2">
        <v>3.09</v>
      </c>
      <c r="D33" s="22" t="s">
        <v>7</v>
      </c>
      <c r="E33" s="2"/>
      <c r="F33" s="2">
        <f>E33*C33</f>
        <v>0</v>
      </c>
      <c r="G33" s="37"/>
    </row>
    <row r="34" spans="1:7" x14ac:dyDescent="0.25">
      <c r="A34" s="32">
        <v>2.2000000000000002</v>
      </c>
      <c r="B34" s="5" t="s">
        <v>27</v>
      </c>
      <c r="C34" s="2">
        <v>6.5</v>
      </c>
      <c r="D34" s="22" t="s">
        <v>8</v>
      </c>
      <c r="E34" s="2"/>
      <c r="F34" s="2">
        <f t="shared" ref="F34:F43" si="1">E34*C34</f>
        <v>0</v>
      </c>
      <c r="G34" s="37"/>
    </row>
    <row r="35" spans="1:7" x14ac:dyDescent="0.25">
      <c r="A35" s="32">
        <v>2.2999999999999998</v>
      </c>
      <c r="B35" s="5" t="s">
        <v>47</v>
      </c>
      <c r="C35" s="2">
        <v>0.54</v>
      </c>
      <c r="D35" s="22" t="s">
        <v>7</v>
      </c>
      <c r="E35" s="2"/>
      <c r="F35" s="2">
        <f t="shared" si="1"/>
        <v>0</v>
      </c>
      <c r="G35" s="37"/>
    </row>
    <row r="36" spans="1:7" x14ac:dyDescent="0.25">
      <c r="A36" s="32">
        <v>2.4</v>
      </c>
      <c r="B36" s="5" t="s">
        <v>31</v>
      </c>
      <c r="C36" s="2">
        <v>0.54</v>
      </c>
      <c r="D36" s="22" t="s">
        <v>7</v>
      </c>
      <c r="E36" s="2"/>
      <c r="F36" s="2">
        <f t="shared" si="1"/>
        <v>0</v>
      </c>
      <c r="G36" s="37"/>
    </row>
    <row r="37" spans="1:7" x14ac:dyDescent="0.25">
      <c r="A37" s="32">
        <v>2.5</v>
      </c>
      <c r="B37" s="5" t="s">
        <v>24</v>
      </c>
      <c r="C37" s="2">
        <v>1</v>
      </c>
      <c r="D37" s="22" t="s">
        <v>23</v>
      </c>
      <c r="E37" s="2"/>
      <c r="F37" s="2">
        <f t="shared" si="1"/>
        <v>0</v>
      </c>
      <c r="G37" s="37"/>
    </row>
    <row r="38" spans="1:7" x14ac:dyDescent="0.25">
      <c r="A38" s="32">
        <v>2.6</v>
      </c>
      <c r="B38" s="5" t="s">
        <v>46</v>
      </c>
      <c r="C38" s="2">
        <v>5.5</v>
      </c>
      <c r="D38" s="22" t="s">
        <v>8</v>
      </c>
      <c r="E38" s="2"/>
      <c r="F38" s="2">
        <f t="shared" si="1"/>
        <v>0</v>
      </c>
      <c r="G38" s="35"/>
    </row>
    <row r="39" spans="1:7" x14ac:dyDescent="0.25">
      <c r="A39" s="32">
        <v>2.7</v>
      </c>
      <c r="B39" s="5" t="s">
        <v>28</v>
      </c>
      <c r="C39" s="2">
        <v>1.8</v>
      </c>
      <c r="D39" s="22" t="s">
        <v>8</v>
      </c>
      <c r="E39" s="2"/>
      <c r="F39" s="2">
        <f t="shared" si="1"/>
        <v>0</v>
      </c>
      <c r="G39" s="37"/>
    </row>
    <row r="40" spans="1:7" x14ac:dyDescent="0.25">
      <c r="A40" s="32">
        <v>2.8</v>
      </c>
      <c r="B40" s="5" t="s">
        <v>29</v>
      </c>
      <c r="C40" s="2">
        <v>10</v>
      </c>
      <c r="D40" s="22" t="s">
        <v>22</v>
      </c>
      <c r="E40" s="2"/>
      <c r="F40" s="2">
        <f t="shared" si="1"/>
        <v>0</v>
      </c>
      <c r="G40" s="37"/>
    </row>
    <row r="41" spans="1:7" x14ac:dyDescent="0.25">
      <c r="A41" s="32">
        <v>2.9</v>
      </c>
      <c r="B41" s="5" t="s">
        <v>30</v>
      </c>
      <c r="C41" s="2">
        <v>2</v>
      </c>
      <c r="D41" s="22" t="s">
        <v>23</v>
      </c>
      <c r="E41" s="2"/>
      <c r="F41" s="2">
        <f t="shared" si="1"/>
        <v>0</v>
      </c>
      <c r="G41" s="37"/>
    </row>
    <row r="42" spans="1:7" x14ac:dyDescent="0.25">
      <c r="A42" s="33">
        <v>2.1</v>
      </c>
      <c r="B42" s="5" t="s">
        <v>25</v>
      </c>
      <c r="C42" s="2">
        <v>2</v>
      </c>
      <c r="D42" s="22" t="s">
        <v>23</v>
      </c>
      <c r="E42" s="2"/>
      <c r="F42" s="2">
        <f t="shared" si="1"/>
        <v>0</v>
      </c>
      <c r="G42" s="37"/>
    </row>
    <row r="43" spans="1:7" x14ac:dyDescent="0.25">
      <c r="A43" s="32">
        <v>2.11</v>
      </c>
      <c r="B43" s="5" t="s">
        <v>32</v>
      </c>
      <c r="C43" s="2">
        <v>0</v>
      </c>
      <c r="D43" s="22" t="s">
        <v>33</v>
      </c>
      <c r="E43" s="2"/>
      <c r="F43" s="2">
        <f t="shared" si="1"/>
        <v>0</v>
      </c>
      <c r="G43" s="37"/>
    </row>
    <row r="44" spans="1:7" x14ac:dyDescent="0.25">
      <c r="A44" s="38"/>
      <c r="B44" s="24"/>
      <c r="C44" s="21"/>
      <c r="D44" s="22"/>
      <c r="E44" s="21"/>
      <c r="F44" s="23"/>
      <c r="G44" s="35"/>
    </row>
    <row r="45" spans="1:7" ht="15.75" thickBot="1" x14ac:dyDescent="0.3">
      <c r="A45" s="39"/>
      <c r="B45" s="40" t="s">
        <v>38</v>
      </c>
      <c r="C45" s="41">
        <v>4</v>
      </c>
      <c r="D45" s="42" t="s">
        <v>23</v>
      </c>
      <c r="E45" s="41"/>
      <c r="F45" s="41">
        <f>SUM(F33:F44)</f>
        <v>0</v>
      </c>
      <c r="G45" s="43">
        <f>F45*C45</f>
        <v>0</v>
      </c>
    </row>
    <row r="46" spans="1:7" x14ac:dyDescent="0.25">
      <c r="A46" s="8"/>
      <c r="B46" s="8"/>
      <c r="C46" s="8"/>
      <c r="D46" s="9"/>
      <c r="E46" s="8"/>
      <c r="F46" s="8"/>
      <c r="G46" s="10"/>
    </row>
    <row r="47" spans="1:7" ht="15.75" x14ac:dyDescent="0.25">
      <c r="A47" s="45" t="s">
        <v>52</v>
      </c>
      <c r="B47" s="45" t="s">
        <v>53</v>
      </c>
      <c r="C47" s="45"/>
      <c r="D47" s="45"/>
      <c r="E47" s="45"/>
      <c r="F47" s="45"/>
      <c r="G47" s="45"/>
    </row>
    <row r="48" spans="1:7" ht="15.75" x14ac:dyDescent="0.25">
      <c r="A48" s="45" t="s">
        <v>54</v>
      </c>
      <c r="B48" s="45" t="s">
        <v>55</v>
      </c>
      <c r="C48" s="45"/>
      <c r="D48" s="45"/>
      <c r="E48" s="45"/>
      <c r="F48" s="45"/>
      <c r="G48" s="45"/>
    </row>
    <row r="49" spans="1:7" ht="15.75" x14ac:dyDescent="0.25">
      <c r="A49" s="45" t="s">
        <v>56</v>
      </c>
      <c r="B49" s="45" t="s">
        <v>57</v>
      </c>
      <c r="C49" s="45"/>
      <c r="D49" s="45"/>
      <c r="E49" s="45"/>
      <c r="F49" s="45"/>
      <c r="G49" s="45"/>
    </row>
    <row r="50" spans="1:7" ht="15.75" x14ac:dyDescent="0.25">
      <c r="A50" s="46" t="s">
        <v>58</v>
      </c>
      <c r="B50" s="47" t="s">
        <v>48</v>
      </c>
      <c r="C50" s="45"/>
      <c r="D50" s="45"/>
      <c r="E50" s="45"/>
      <c r="F50" s="45"/>
      <c r="G50" s="45"/>
    </row>
    <row r="51" spans="1:7" ht="15.75" x14ac:dyDescent="0.25">
      <c r="A51" s="17"/>
      <c r="B51" s="45" t="s">
        <v>59</v>
      </c>
    </row>
    <row r="52" spans="1:7" ht="30" x14ac:dyDescent="0.25">
      <c r="A52" s="48" t="s">
        <v>0</v>
      </c>
      <c r="B52" s="48" t="s">
        <v>1</v>
      </c>
      <c r="C52" s="48" t="s">
        <v>2</v>
      </c>
      <c r="D52" s="48" t="s">
        <v>3</v>
      </c>
      <c r="E52" s="49" t="s">
        <v>14</v>
      </c>
      <c r="F52" s="48" t="s">
        <v>4</v>
      </c>
      <c r="G52" s="48" t="s">
        <v>5</v>
      </c>
    </row>
    <row r="53" spans="1:7" x14ac:dyDescent="0.25">
      <c r="A53" s="50">
        <v>1</v>
      </c>
      <c r="B53" s="1" t="s">
        <v>21</v>
      </c>
      <c r="C53" s="2"/>
      <c r="D53" s="3"/>
      <c r="E53" s="2"/>
      <c r="F53" s="2"/>
      <c r="G53" s="4"/>
    </row>
    <row r="54" spans="1:7" x14ac:dyDescent="0.25">
      <c r="A54" s="51">
        <v>1.1000000000000001</v>
      </c>
      <c r="B54" s="5" t="s">
        <v>60</v>
      </c>
      <c r="C54" s="52">
        <v>1</v>
      </c>
      <c r="D54" s="3" t="s">
        <v>6</v>
      </c>
      <c r="E54" s="2"/>
      <c r="F54" s="2">
        <f>E54*C54</f>
        <v>0</v>
      </c>
      <c r="G54" s="4"/>
    </row>
    <row r="55" spans="1:7" x14ac:dyDescent="0.25">
      <c r="A55" s="51"/>
      <c r="B55" s="5"/>
      <c r="C55" s="52"/>
      <c r="D55" s="3"/>
      <c r="E55" s="2"/>
      <c r="F55" s="2"/>
      <c r="G55" s="4"/>
    </row>
    <row r="56" spans="1:7" x14ac:dyDescent="0.25">
      <c r="A56" s="4"/>
      <c r="B56" s="4"/>
      <c r="C56" s="53"/>
      <c r="D56" s="6"/>
      <c r="E56" s="6"/>
      <c r="F56" s="6"/>
      <c r="G56" s="54">
        <f>SUM(F54:F54)</f>
        <v>0</v>
      </c>
    </row>
    <row r="57" spans="1:7" x14ac:dyDescent="0.25">
      <c r="A57" s="55">
        <v>2</v>
      </c>
      <c r="B57" s="55" t="s">
        <v>61</v>
      </c>
      <c r="C57" s="53"/>
      <c r="D57" s="6"/>
      <c r="E57" s="6"/>
      <c r="F57" s="6"/>
      <c r="G57" s="55"/>
    </row>
    <row r="58" spans="1:7" x14ac:dyDescent="0.25">
      <c r="A58" s="56">
        <v>2.1</v>
      </c>
      <c r="B58" s="4" t="s">
        <v>62</v>
      </c>
      <c r="C58" s="53">
        <v>138.58000000000001</v>
      </c>
      <c r="D58" s="3" t="s">
        <v>7</v>
      </c>
      <c r="E58" s="6"/>
      <c r="F58" s="6">
        <f t="shared" ref="F58" si="2">SUM(C58*E58)</f>
        <v>0</v>
      </c>
      <c r="G58" s="55"/>
    </row>
    <row r="59" spans="1:7" x14ac:dyDescent="0.25">
      <c r="A59" s="56">
        <v>2.2000000000000002</v>
      </c>
      <c r="B59" s="4" t="s">
        <v>63</v>
      </c>
      <c r="C59" s="53">
        <v>230.97</v>
      </c>
      <c r="D59" s="3" t="s">
        <v>33</v>
      </c>
      <c r="E59" s="6"/>
      <c r="F59" s="6">
        <f>E59*C59</f>
        <v>0</v>
      </c>
      <c r="G59" s="55"/>
    </row>
    <row r="60" spans="1:7" x14ac:dyDescent="0.25">
      <c r="A60" s="56">
        <v>2.2999999999999998</v>
      </c>
      <c r="B60" s="4" t="s">
        <v>64</v>
      </c>
      <c r="C60" s="53">
        <v>361</v>
      </c>
      <c r="D60" s="3" t="s">
        <v>33</v>
      </c>
      <c r="E60" s="6"/>
      <c r="F60" s="6">
        <f>E60*C60</f>
        <v>0</v>
      </c>
      <c r="G60" s="55"/>
    </row>
    <row r="61" spans="1:7" x14ac:dyDescent="0.25">
      <c r="A61" s="4"/>
      <c r="B61" s="4"/>
      <c r="C61" s="53"/>
      <c r="D61" s="3"/>
      <c r="E61" s="6"/>
      <c r="F61" s="6"/>
      <c r="G61" s="54">
        <f>F58+F59+F60</f>
        <v>0</v>
      </c>
    </row>
    <row r="62" spans="1:7" x14ac:dyDescent="0.25">
      <c r="A62" s="55">
        <v>3</v>
      </c>
      <c r="B62" s="55" t="s">
        <v>65</v>
      </c>
      <c r="C62" s="53"/>
      <c r="D62" s="3"/>
      <c r="E62" s="6"/>
      <c r="F62" s="6"/>
      <c r="G62" s="55"/>
    </row>
    <row r="63" spans="1:7" x14ac:dyDescent="0.25">
      <c r="A63" s="56">
        <v>3.1</v>
      </c>
      <c r="B63" s="4" t="s">
        <v>66</v>
      </c>
      <c r="C63" s="53">
        <v>0</v>
      </c>
      <c r="D63" s="3" t="s">
        <v>7</v>
      </c>
      <c r="E63" s="6"/>
      <c r="F63" s="6">
        <f>SUM(C63*E63)</f>
        <v>0</v>
      </c>
      <c r="G63" s="55"/>
    </row>
    <row r="64" spans="1:7" x14ac:dyDescent="0.25">
      <c r="A64" s="56"/>
      <c r="B64" s="4"/>
      <c r="C64" s="53"/>
      <c r="D64" s="3" t="s">
        <v>8</v>
      </c>
      <c r="E64" s="6"/>
      <c r="F64" s="6">
        <f>SUM(C64*E64)</f>
        <v>0</v>
      </c>
      <c r="G64" s="55"/>
    </row>
    <row r="65" spans="1:7" x14ac:dyDescent="0.25">
      <c r="A65" s="4"/>
      <c r="B65" s="4"/>
      <c r="C65" s="53"/>
      <c r="D65" s="6"/>
      <c r="E65" s="6"/>
      <c r="F65" s="6"/>
      <c r="G65" s="54">
        <f>SUM(F63:F64)</f>
        <v>0</v>
      </c>
    </row>
    <row r="66" spans="1:7" x14ac:dyDescent="0.25">
      <c r="A66" s="57">
        <v>4</v>
      </c>
      <c r="B66" s="55" t="s">
        <v>67</v>
      </c>
      <c r="C66" s="53"/>
      <c r="D66" s="6"/>
      <c r="E66" s="6"/>
      <c r="F66" s="6"/>
      <c r="G66" s="55"/>
    </row>
    <row r="67" spans="1:7" x14ac:dyDescent="0.25">
      <c r="A67" s="56">
        <v>4.0999999999999996</v>
      </c>
      <c r="B67" s="4" t="s">
        <v>68</v>
      </c>
      <c r="C67" s="58">
        <v>0</v>
      </c>
      <c r="D67" s="3" t="s">
        <v>8</v>
      </c>
      <c r="E67" s="2"/>
      <c r="F67" s="53">
        <f>C67*E67</f>
        <v>0</v>
      </c>
      <c r="G67" s="55"/>
    </row>
    <row r="68" spans="1:7" x14ac:dyDescent="0.25">
      <c r="A68" s="56">
        <v>4.7</v>
      </c>
      <c r="B68" s="4" t="s">
        <v>69</v>
      </c>
      <c r="C68" s="59">
        <v>0</v>
      </c>
      <c r="D68" s="60" t="s">
        <v>8</v>
      </c>
      <c r="E68" s="6"/>
      <c r="F68" s="6">
        <f t="shared" ref="F68" si="3">SUM(C68*E68)</f>
        <v>0</v>
      </c>
      <c r="G68" s="55"/>
    </row>
    <row r="69" spans="1:7" x14ac:dyDescent="0.25">
      <c r="A69" s="56"/>
      <c r="B69" s="4"/>
      <c r="C69" s="59"/>
      <c r="D69" s="60"/>
      <c r="E69" s="6"/>
      <c r="F69" s="6"/>
      <c r="G69" s="55"/>
    </row>
    <row r="70" spans="1:7" x14ac:dyDescent="0.25">
      <c r="A70" s="4"/>
      <c r="B70" s="4"/>
      <c r="C70" s="4"/>
      <c r="D70" s="4"/>
      <c r="E70" s="6"/>
      <c r="F70" s="6"/>
      <c r="G70" s="54">
        <f>F67+F68</f>
        <v>0</v>
      </c>
    </row>
    <row r="71" spans="1:7" x14ac:dyDescent="0.25">
      <c r="A71" s="4"/>
      <c r="B71" s="4"/>
      <c r="C71" s="4"/>
      <c r="D71" s="4"/>
      <c r="E71" s="6"/>
      <c r="F71" s="6"/>
      <c r="G71" s="54"/>
    </row>
    <row r="72" spans="1:7" x14ac:dyDescent="0.25">
      <c r="A72" s="11"/>
      <c r="B72" s="11"/>
      <c r="C72" s="11"/>
      <c r="D72" s="11"/>
      <c r="E72" s="11"/>
      <c r="F72" s="11"/>
      <c r="G72" s="61"/>
    </row>
    <row r="73" spans="1:7" x14ac:dyDescent="0.25">
      <c r="A73" s="62"/>
      <c r="B73" s="62"/>
      <c r="C73" s="62"/>
      <c r="D73" s="62"/>
      <c r="E73" s="62"/>
      <c r="F73" s="63"/>
      <c r="G73" s="62"/>
    </row>
    <row r="74" spans="1:7" x14ac:dyDescent="0.25">
      <c r="A74" s="25" t="s">
        <v>70</v>
      </c>
      <c r="B74" s="176" t="s">
        <v>71</v>
      </c>
      <c r="C74" s="176"/>
      <c r="D74" s="62"/>
      <c r="E74" s="62"/>
      <c r="F74" s="62"/>
      <c r="G74" s="62"/>
    </row>
    <row r="75" spans="1:7" x14ac:dyDescent="0.25">
      <c r="A75" s="25" t="s">
        <v>72</v>
      </c>
      <c r="B75" s="62" t="s">
        <v>73</v>
      </c>
      <c r="C75" s="62"/>
      <c r="D75" s="62"/>
      <c r="E75" s="62"/>
      <c r="F75" s="62"/>
      <c r="G75" s="62"/>
    </row>
    <row r="76" spans="1:7" x14ac:dyDescent="0.25">
      <c r="A76" s="25" t="s">
        <v>74</v>
      </c>
      <c r="B76" s="64" t="s">
        <v>75</v>
      </c>
      <c r="C76" s="62"/>
      <c r="D76" s="62"/>
      <c r="E76" s="62"/>
      <c r="F76" s="62"/>
      <c r="G76" s="62"/>
    </row>
    <row r="77" spans="1:7" x14ac:dyDescent="0.25">
      <c r="A77" s="65" t="s">
        <v>0</v>
      </c>
      <c r="B77" s="65" t="s">
        <v>1</v>
      </c>
      <c r="C77" s="65" t="s">
        <v>2</v>
      </c>
      <c r="D77" s="65" t="s">
        <v>3</v>
      </c>
      <c r="E77" s="65" t="s">
        <v>76</v>
      </c>
      <c r="F77" s="65" t="s">
        <v>4</v>
      </c>
      <c r="G77" s="65" t="s">
        <v>5</v>
      </c>
    </row>
    <row r="78" spans="1:7" x14ac:dyDescent="0.25">
      <c r="A78" s="66">
        <v>1</v>
      </c>
      <c r="B78" s="1" t="s">
        <v>21</v>
      </c>
      <c r="C78" s="2"/>
      <c r="D78" s="3"/>
      <c r="E78" s="2"/>
      <c r="F78" s="2"/>
      <c r="G78" s="4"/>
    </row>
    <row r="79" spans="1:7" x14ac:dyDescent="0.25">
      <c r="A79" s="67">
        <v>1.1000000000000001</v>
      </c>
      <c r="B79" s="5" t="s">
        <v>77</v>
      </c>
      <c r="C79" s="2">
        <v>1</v>
      </c>
      <c r="D79" s="3" t="s">
        <v>6</v>
      </c>
      <c r="E79" s="68"/>
      <c r="F79" s="2">
        <f>+E79*C79</f>
        <v>0</v>
      </c>
      <c r="G79" s="4"/>
    </row>
    <row r="80" spans="1:7" x14ac:dyDescent="0.25">
      <c r="A80" s="67"/>
      <c r="B80" s="5" t="s">
        <v>78</v>
      </c>
      <c r="C80" s="2">
        <v>6.7</v>
      </c>
      <c r="D80" s="3" t="s">
        <v>7</v>
      </c>
      <c r="E80" s="68"/>
      <c r="F80" s="2">
        <f t="shared" ref="F80:F83" si="4">+E80*C80</f>
        <v>0</v>
      </c>
      <c r="G80" s="4"/>
    </row>
    <row r="81" spans="1:7" x14ac:dyDescent="0.25">
      <c r="A81" s="67"/>
      <c r="B81" s="5" t="s">
        <v>79</v>
      </c>
      <c r="C81" s="2">
        <v>4</v>
      </c>
      <c r="D81" s="3" t="s">
        <v>7</v>
      </c>
      <c r="E81" s="68"/>
      <c r="F81" s="2">
        <f t="shared" si="4"/>
        <v>0</v>
      </c>
      <c r="G81" s="4"/>
    </row>
    <row r="82" spans="1:7" x14ac:dyDescent="0.25">
      <c r="A82" s="67"/>
      <c r="B82" s="5" t="s">
        <v>80</v>
      </c>
      <c r="C82" s="2">
        <v>2.87</v>
      </c>
      <c r="D82" s="3" t="s">
        <v>7</v>
      </c>
      <c r="E82" s="68"/>
      <c r="F82" s="2">
        <f t="shared" si="4"/>
        <v>0</v>
      </c>
      <c r="G82" s="4"/>
    </row>
    <row r="83" spans="1:7" x14ac:dyDescent="0.25">
      <c r="A83" s="67"/>
      <c r="B83" s="5" t="s">
        <v>81</v>
      </c>
      <c r="C83" s="2">
        <v>4.97</v>
      </c>
      <c r="D83" s="3" t="s">
        <v>7</v>
      </c>
      <c r="E83" s="68"/>
      <c r="F83" s="2">
        <f t="shared" si="4"/>
        <v>0</v>
      </c>
      <c r="G83" s="4"/>
    </row>
    <row r="84" spans="1:7" x14ac:dyDescent="0.25">
      <c r="A84" s="67"/>
      <c r="B84" s="4"/>
      <c r="C84" s="6"/>
      <c r="D84" s="6"/>
      <c r="E84" s="69"/>
      <c r="F84" s="6"/>
      <c r="G84" s="54">
        <f>F79+F80+F81+F82+F83</f>
        <v>0</v>
      </c>
    </row>
    <row r="85" spans="1:7" x14ac:dyDescent="0.25">
      <c r="A85" s="67"/>
      <c r="B85" s="4"/>
      <c r="C85" s="6"/>
      <c r="D85" s="6"/>
      <c r="E85" s="69"/>
      <c r="F85" s="6"/>
      <c r="G85" s="54"/>
    </row>
    <row r="86" spans="1:7" x14ac:dyDescent="0.25">
      <c r="A86" s="66">
        <v>2</v>
      </c>
      <c r="B86" s="55" t="s">
        <v>82</v>
      </c>
      <c r="C86" s="6"/>
      <c r="D86" s="3"/>
      <c r="E86" s="69"/>
      <c r="F86" s="6"/>
      <c r="G86" s="55"/>
    </row>
    <row r="87" spans="1:7" ht="30" x14ac:dyDescent="0.25">
      <c r="A87" s="67">
        <v>2.1</v>
      </c>
      <c r="B87" s="70" t="s">
        <v>83</v>
      </c>
      <c r="C87" s="6">
        <v>9</v>
      </c>
      <c r="D87" s="3" t="s">
        <v>7</v>
      </c>
      <c r="E87" s="69"/>
      <c r="F87" s="6">
        <f>SUM(C87*E87)</f>
        <v>0</v>
      </c>
      <c r="G87" s="55"/>
    </row>
    <row r="88" spans="1:7" x14ac:dyDescent="0.25">
      <c r="A88" s="67">
        <v>2.2000000000000002</v>
      </c>
      <c r="B88" s="4" t="s">
        <v>84</v>
      </c>
      <c r="C88" s="6">
        <v>3</v>
      </c>
      <c r="D88" s="3" t="s">
        <v>7</v>
      </c>
      <c r="E88" s="69"/>
      <c r="F88" s="6">
        <f t="shared" ref="F88:F91" si="5">SUM(C88*E88)</f>
        <v>0</v>
      </c>
      <c r="G88" s="55"/>
    </row>
    <row r="89" spans="1:7" x14ac:dyDescent="0.25">
      <c r="A89" s="67">
        <v>2.2999999999999998</v>
      </c>
      <c r="B89" s="4" t="s">
        <v>85</v>
      </c>
      <c r="C89" s="6">
        <v>2.39</v>
      </c>
      <c r="D89" s="3" t="s">
        <v>7</v>
      </c>
      <c r="E89" s="69"/>
      <c r="F89" s="6">
        <f t="shared" si="5"/>
        <v>0</v>
      </c>
      <c r="G89" s="55"/>
    </row>
    <row r="90" spans="1:7" x14ac:dyDescent="0.25">
      <c r="A90" s="67">
        <v>2.4</v>
      </c>
      <c r="B90" s="4" t="s">
        <v>86</v>
      </c>
      <c r="C90" s="6">
        <v>1.5</v>
      </c>
      <c r="D90" s="3" t="s">
        <v>7</v>
      </c>
      <c r="E90" s="69"/>
      <c r="F90" s="6">
        <f t="shared" si="5"/>
        <v>0</v>
      </c>
      <c r="G90" s="55"/>
    </row>
    <row r="91" spans="1:7" x14ac:dyDescent="0.25">
      <c r="A91" s="67">
        <v>2.5</v>
      </c>
      <c r="B91" s="4" t="s">
        <v>87</v>
      </c>
      <c r="C91" s="6">
        <v>2.16</v>
      </c>
      <c r="D91" s="3" t="s">
        <v>7</v>
      </c>
      <c r="E91" s="69"/>
      <c r="F91" s="6">
        <f t="shared" si="5"/>
        <v>0</v>
      </c>
      <c r="G91" s="55"/>
    </row>
    <row r="92" spans="1:7" x14ac:dyDescent="0.25">
      <c r="A92" s="67"/>
      <c r="B92" s="4"/>
      <c r="C92" s="6"/>
      <c r="D92" s="3"/>
      <c r="E92" s="69"/>
      <c r="F92" s="6"/>
      <c r="G92" s="55"/>
    </row>
    <row r="93" spans="1:7" x14ac:dyDescent="0.25">
      <c r="A93" s="67"/>
      <c r="B93" s="4"/>
      <c r="C93" s="6"/>
      <c r="D93" s="6"/>
      <c r="E93" s="69"/>
      <c r="F93" s="6"/>
      <c r="G93" s="54">
        <f>F87+F88+F89+F90+F91</f>
        <v>0</v>
      </c>
    </row>
    <row r="94" spans="1:7" x14ac:dyDescent="0.25">
      <c r="A94" s="71">
        <v>3</v>
      </c>
      <c r="B94" s="72" t="s">
        <v>88</v>
      </c>
      <c r="C94" s="7"/>
      <c r="D94" s="7"/>
      <c r="E94" s="73"/>
      <c r="F94" s="74"/>
      <c r="G94" s="75"/>
    </row>
    <row r="95" spans="1:7" x14ac:dyDescent="0.25">
      <c r="A95" s="67">
        <v>3.1</v>
      </c>
      <c r="B95" s="74" t="s">
        <v>89</v>
      </c>
      <c r="C95" s="74">
        <v>12.78</v>
      </c>
      <c r="D95" s="76" t="s">
        <v>8</v>
      </c>
      <c r="E95" s="74"/>
      <c r="F95" s="74">
        <f t="shared" ref="F95" si="6">SUM(C95*E95)</f>
        <v>0</v>
      </c>
      <c r="G95" s="75"/>
    </row>
    <row r="96" spans="1:7" x14ac:dyDescent="0.25">
      <c r="A96" s="67"/>
      <c r="B96" s="74"/>
      <c r="C96" s="74"/>
      <c r="D96" s="76"/>
      <c r="E96" s="77"/>
      <c r="F96" s="74"/>
      <c r="G96" s="78">
        <f>F95</f>
        <v>0</v>
      </c>
    </row>
    <row r="97" spans="1:7" x14ac:dyDescent="0.25">
      <c r="A97" s="79"/>
      <c r="B97" s="74"/>
      <c r="C97" s="74"/>
      <c r="D97" s="74"/>
      <c r="E97" s="80"/>
      <c r="F97" s="74"/>
      <c r="G97" s="78"/>
    </row>
    <row r="98" spans="1:7" x14ac:dyDescent="0.25">
      <c r="A98" s="71">
        <v>4</v>
      </c>
      <c r="B98" s="72" t="s">
        <v>90</v>
      </c>
      <c r="C98" s="7"/>
      <c r="D98" s="7"/>
      <c r="E98" s="73"/>
      <c r="F98" s="74"/>
      <c r="G98" s="75"/>
    </row>
    <row r="99" spans="1:7" x14ac:dyDescent="0.25">
      <c r="A99" s="67">
        <v>4.0999999999999996</v>
      </c>
      <c r="B99" s="74" t="s">
        <v>91</v>
      </c>
      <c r="C99" s="74">
        <v>1</v>
      </c>
      <c r="D99" s="76" t="s">
        <v>23</v>
      </c>
      <c r="E99" s="80"/>
      <c r="F99" s="74">
        <f t="shared" ref="F99" si="7">SUM(C99*E99)</f>
        <v>0</v>
      </c>
      <c r="G99" s="75"/>
    </row>
    <row r="100" spans="1:7" ht="30" x14ac:dyDescent="0.25">
      <c r="A100" s="67">
        <v>4.2</v>
      </c>
      <c r="B100" s="81" t="s">
        <v>92</v>
      </c>
      <c r="C100" s="74">
        <v>8</v>
      </c>
      <c r="D100" s="76" t="s">
        <v>23</v>
      </c>
      <c r="E100" s="80"/>
      <c r="F100" s="74">
        <f>C100*E100</f>
        <v>0</v>
      </c>
      <c r="G100" s="75"/>
    </row>
    <row r="101" spans="1:7" ht="30" x14ac:dyDescent="0.25">
      <c r="A101" s="67">
        <v>4.3</v>
      </c>
      <c r="B101" s="82" t="s">
        <v>93</v>
      </c>
      <c r="C101" s="74">
        <v>4</v>
      </c>
      <c r="D101" s="76" t="s">
        <v>23</v>
      </c>
      <c r="E101" s="80"/>
      <c r="F101" s="74">
        <f t="shared" ref="F101" si="8">C101*E101</f>
        <v>0</v>
      </c>
      <c r="G101" s="75"/>
    </row>
    <row r="102" spans="1:7" x14ac:dyDescent="0.25">
      <c r="A102" s="67"/>
      <c r="B102" s="74"/>
      <c r="C102" s="74"/>
      <c r="D102" s="76"/>
      <c r="E102" s="77"/>
      <c r="F102" s="74"/>
      <c r="G102" s="78">
        <f>F99+F100+F101</f>
        <v>0</v>
      </c>
    </row>
    <row r="103" spans="1:7" ht="15.75" x14ac:dyDescent="0.25">
      <c r="A103" s="83">
        <v>6</v>
      </c>
      <c r="B103" s="84" t="s">
        <v>94</v>
      </c>
      <c r="C103" s="85"/>
      <c r="D103" s="86"/>
      <c r="E103" s="85"/>
      <c r="F103" s="85"/>
      <c r="G103" s="87"/>
    </row>
    <row r="104" spans="1:7" ht="15.75" x14ac:dyDescent="0.25">
      <c r="A104" s="88">
        <v>6.1</v>
      </c>
      <c r="B104" s="89" t="s">
        <v>95</v>
      </c>
      <c r="C104" s="85">
        <v>1</v>
      </c>
      <c r="D104" s="86" t="s">
        <v>6</v>
      </c>
      <c r="E104" s="85"/>
      <c r="F104" s="85">
        <f t="shared" ref="F104" si="9">+E104*C104</f>
        <v>0</v>
      </c>
      <c r="G104" s="87"/>
    </row>
    <row r="105" spans="1:7" ht="15.75" x14ac:dyDescent="0.25">
      <c r="A105" s="88"/>
      <c r="B105" s="89"/>
      <c r="C105" s="85"/>
      <c r="D105" s="86"/>
      <c r="E105" s="85"/>
      <c r="F105" s="85"/>
      <c r="G105" s="87"/>
    </row>
    <row r="106" spans="1:7" ht="15.75" x14ac:dyDescent="0.25">
      <c r="A106" s="88"/>
      <c r="B106" s="89"/>
      <c r="C106" s="85"/>
      <c r="D106" s="86"/>
      <c r="E106" s="85"/>
      <c r="F106" s="85"/>
      <c r="G106" s="87">
        <f>F104</f>
        <v>0</v>
      </c>
    </row>
    <row r="108" spans="1:7" x14ac:dyDescent="0.25">
      <c r="A108" s="62"/>
      <c r="B108" s="62"/>
      <c r="C108" s="62"/>
      <c r="D108" s="62"/>
      <c r="E108" s="62"/>
      <c r="F108" s="63"/>
      <c r="G108" s="62"/>
    </row>
    <row r="109" spans="1:7" ht="25.5" x14ac:dyDescent="0.25">
      <c r="A109" s="90" t="s">
        <v>70</v>
      </c>
      <c r="B109" s="91" t="s">
        <v>96</v>
      </c>
      <c r="C109" s="62"/>
      <c r="D109" s="62"/>
      <c r="E109" s="62"/>
      <c r="F109" s="62"/>
      <c r="G109" s="62"/>
    </row>
    <row r="110" spans="1:7" x14ac:dyDescent="0.25">
      <c r="A110" s="92" t="s">
        <v>72</v>
      </c>
      <c r="B110" s="93" t="s">
        <v>97</v>
      </c>
      <c r="C110" s="62"/>
      <c r="D110" s="62"/>
      <c r="E110" s="62"/>
      <c r="F110" s="62"/>
      <c r="G110" s="62"/>
    </row>
    <row r="111" spans="1:7" x14ac:dyDescent="0.25">
      <c r="A111" s="92" t="s">
        <v>74</v>
      </c>
      <c r="B111" s="94" t="s">
        <v>48</v>
      </c>
      <c r="C111" s="62"/>
      <c r="D111" s="62"/>
      <c r="E111" s="62"/>
      <c r="F111" s="62"/>
      <c r="G111" s="62"/>
    </row>
    <row r="112" spans="1:7" x14ac:dyDescent="0.25">
      <c r="A112" s="177"/>
      <c r="B112" s="177"/>
      <c r="C112" s="95"/>
      <c r="D112" s="95"/>
      <c r="E112" s="95"/>
      <c r="F112" s="95"/>
      <c r="G112" s="95"/>
    </row>
    <row r="113" spans="1:7" ht="15.75" thickBot="1" x14ac:dyDescent="0.3">
      <c r="A113" s="93"/>
      <c r="B113" s="93"/>
    </row>
    <row r="114" spans="1:7" ht="15.75" thickBot="1" x14ac:dyDescent="0.3">
      <c r="A114" s="96" t="s">
        <v>98</v>
      </c>
      <c r="B114" s="97" t="s">
        <v>99</v>
      </c>
      <c r="C114" s="98" t="s">
        <v>100</v>
      </c>
      <c r="D114" s="97" t="s">
        <v>101</v>
      </c>
      <c r="E114" s="98" t="s">
        <v>102</v>
      </c>
      <c r="F114" s="97" t="s">
        <v>103</v>
      </c>
      <c r="G114" s="99" t="s">
        <v>104</v>
      </c>
    </row>
    <row r="116" spans="1:7" x14ac:dyDescent="0.25">
      <c r="A116" s="20">
        <v>1</v>
      </c>
      <c r="B116" s="20" t="s">
        <v>21</v>
      </c>
      <c r="C116" s="21"/>
      <c r="D116" s="22"/>
      <c r="E116" s="21"/>
      <c r="F116" s="23"/>
      <c r="G116" s="24"/>
    </row>
    <row r="117" spans="1:7" x14ac:dyDescent="0.25">
      <c r="A117" s="24">
        <v>1.1000000000000001</v>
      </c>
      <c r="B117" s="100" t="s">
        <v>105</v>
      </c>
      <c r="C117" s="21">
        <v>1</v>
      </c>
      <c r="D117" s="22" t="s">
        <v>6</v>
      </c>
      <c r="E117" s="21"/>
      <c r="F117" s="23">
        <f t="shared" ref="F117:F125" si="10">E117*C117</f>
        <v>0</v>
      </c>
      <c r="G117" s="24"/>
    </row>
    <row r="118" spans="1:7" x14ac:dyDescent="0.25">
      <c r="A118" s="24">
        <v>1.2</v>
      </c>
      <c r="B118" s="24" t="s">
        <v>106</v>
      </c>
      <c r="C118" s="21">
        <v>1</v>
      </c>
      <c r="D118" s="22" t="s">
        <v>23</v>
      </c>
      <c r="E118" s="21"/>
      <c r="F118" s="23">
        <f t="shared" si="10"/>
        <v>0</v>
      </c>
      <c r="G118" s="24"/>
    </row>
    <row r="119" spans="1:7" x14ac:dyDescent="0.25">
      <c r="A119" s="24"/>
      <c r="B119" s="24"/>
      <c r="C119" s="21"/>
      <c r="D119" s="22"/>
      <c r="E119" s="21"/>
      <c r="F119" s="23"/>
      <c r="G119" s="101">
        <f>F117+F118</f>
        <v>0</v>
      </c>
    </row>
    <row r="120" spans="1:7" x14ac:dyDescent="0.25">
      <c r="A120" s="20">
        <v>2</v>
      </c>
      <c r="B120" s="20" t="s">
        <v>107</v>
      </c>
      <c r="C120" s="21"/>
      <c r="D120" s="22"/>
      <c r="E120" s="21"/>
      <c r="F120" s="23"/>
      <c r="G120" s="24"/>
    </row>
    <row r="121" spans="1:7" x14ac:dyDescent="0.25">
      <c r="A121" s="24">
        <v>2.1</v>
      </c>
      <c r="B121" s="102" t="s">
        <v>108</v>
      </c>
      <c r="C121" s="21">
        <v>51.81</v>
      </c>
      <c r="D121" s="22" t="s">
        <v>8</v>
      </c>
      <c r="E121" s="21"/>
      <c r="F121" s="23">
        <f t="shared" si="10"/>
        <v>0</v>
      </c>
      <c r="G121" s="24"/>
    </row>
    <row r="122" spans="1:7" x14ac:dyDescent="0.25">
      <c r="A122" s="24"/>
      <c r="B122" s="24"/>
      <c r="C122" s="21"/>
      <c r="D122" s="22"/>
      <c r="E122" s="21"/>
      <c r="F122" s="23"/>
      <c r="G122" s="101">
        <f>F121</f>
        <v>0</v>
      </c>
    </row>
    <row r="123" spans="1:7" x14ac:dyDescent="0.25">
      <c r="A123" s="20">
        <v>3</v>
      </c>
      <c r="B123" s="103" t="s">
        <v>109</v>
      </c>
      <c r="C123" s="21"/>
      <c r="D123" s="22"/>
      <c r="E123" s="21"/>
      <c r="F123" s="23"/>
      <c r="G123" s="24"/>
    </row>
    <row r="124" spans="1:7" x14ac:dyDescent="0.25">
      <c r="A124" s="24">
        <v>3.1</v>
      </c>
      <c r="B124" s="102" t="s">
        <v>110</v>
      </c>
      <c r="C124" s="21">
        <v>0.46</v>
      </c>
      <c r="D124" s="22" t="s">
        <v>7</v>
      </c>
      <c r="E124" s="21"/>
      <c r="F124" s="23">
        <f t="shared" si="10"/>
        <v>0</v>
      </c>
      <c r="G124" s="24"/>
    </row>
    <row r="125" spans="1:7" x14ac:dyDescent="0.25">
      <c r="A125" s="24">
        <v>3.2</v>
      </c>
      <c r="B125" s="102" t="s">
        <v>111</v>
      </c>
      <c r="C125" s="21">
        <v>1.76</v>
      </c>
      <c r="D125" s="22" t="s">
        <v>7</v>
      </c>
      <c r="E125" s="21"/>
      <c r="F125" s="23">
        <f t="shared" si="10"/>
        <v>0</v>
      </c>
      <c r="G125" s="24"/>
    </row>
    <row r="126" spans="1:7" x14ac:dyDescent="0.25">
      <c r="A126" s="20"/>
      <c r="B126" s="102"/>
      <c r="C126" s="21"/>
      <c r="D126" s="22"/>
      <c r="E126" s="21"/>
      <c r="F126" s="23"/>
      <c r="G126" s="101">
        <f>F125+F124</f>
        <v>0</v>
      </c>
    </row>
    <row r="127" spans="1:7" x14ac:dyDescent="0.25">
      <c r="A127" s="24"/>
      <c r="B127" s="24"/>
      <c r="C127" s="21"/>
      <c r="D127" s="22"/>
      <c r="E127" s="21"/>
      <c r="F127" s="23"/>
      <c r="G127" s="24"/>
    </row>
    <row r="128" spans="1:7" x14ac:dyDescent="0.25">
      <c r="A128" s="24"/>
      <c r="B128" s="24"/>
      <c r="C128" s="21"/>
      <c r="D128" s="22"/>
      <c r="E128" s="21"/>
      <c r="F128" s="23"/>
      <c r="G128" s="104"/>
    </row>
    <row r="129" spans="1:7" x14ac:dyDescent="0.25">
      <c r="A129" s="24"/>
      <c r="B129" s="24"/>
      <c r="C129" s="105"/>
      <c r="D129" s="22"/>
      <c r="E129" s="105"/>
      <c r="F129" s="106"/>
      <c r="G129" s="24"/>
    </row>
    <row r="131" spans="1:7" x14ac:dyDescent="0.25">
      <c r="A131" s="62"/>
      <c r="B131" s="62"/>
      <c r="C131" s="62"/>
      <c r="D131" s="62"/>
      <c r="E131" s="62"/>
      <c r="F131" s="63"/>
      <c r="G131" s="62"/>
    </row>
    <row r="132" spans="1:7" x14ac:dyDescent="0.25">
      <c r="A132" s="25" t="s">
        <v>70</v>
      </c>
      <c r="B132" s="62" t="s">
        <v>112</v>
      </c>
      <c r="C132" s="62"/>
      <c r="D132" s="62"/>
      <c r="E132" s="62"/>
      <c r="F132" s="62"/>
      <c r="G132" s="62"/>
    </row>
    <row r="133" spans="1:7" x14ac:dyDescent="0.25">
      <c r="A133" s="25" t="s">
        <v>72</v>
      </c>
      <c r="B133" s="62" t="s">
        <v>113</v>
      </c>
      <c r="C133" s="62"/>
      <c r="D133" s="62"/>
      <c r="E133" s="62"/>
      <c r="F133" s="62"/>
      <c r="G133" s="62"/>
    </row>
    <row r="134" spans="1:7" x14ac:dyDescent="0.25">
      <c r="A134" s="25" t="s">
        <v>74</v>
      </c>
      <c r="B134" s="64" t="s">
        <v>48</v>
      </c>
      <c r="C134" s="62"/>
      <c r="D134" s="62"/>
      <c r="E134" s="62"/>
      <c r="F134" s="62"/>
      <c r="G134" s="62"/>
    </row>
    <row r="135" spans="1:7" x14ac:dyDescent="0.25">
      <c r="A135" s="62"/>
      <c r="B135" s="62"/>
      <c r="C135" s="62"/>
      <c r="D135" s="62"/>
      <c r="E135" s="62"/>
      <c r="F135" s="62"/>
      <c r="G135" s="62"/>
    </row>
    <row r="136" spans="1:7" ht="15.75" thickBot="1" x14ac:dyDescent="0.3">
      <c r="A136" s="62"/>
      <c r="B136" s="62"/>
      <c r="C136" s="62"/>
      <c r="D136" s="62"/>
      <c r="E136" s="62"/>
      <c r="F136" s="62"/>
      <c r="G136" s="62"/>
    </row>
    <row r="137" spans="1:7" ht="48" thickBot="1" x14ac:dyDescent="0.3">
      <c r="A137" s="107" t="s">
        <v>98</v>
      </c>
      <c r="B137" s="108" t="s">
        <v>114</v>
      </c>
      <c r="C137" s="109" t="s">
        <v>100</v>
      </c>
      <c r="D137" s="108" t="s">
        <v>3</v>
      </c>
      <c r="E137" s="109" t="s">
        <v>115</v>
      </c>
      <c r="F137" s="108" t="s">
        <v>116</v>
      </c>
      <c r="G137" s="110" t="s">
        <v>104</v>
      </c>
    </row>
    <row r="138" spans="1:7" ht="15.75" x14ac:dyDescent="0.25">
      <c r="A138" s="111"/>
      <c r="B138" s="112"/>
      <c r="C138" s="112"/>
      <c r="D138" s="112"/>
      <c r="E138" s="112"/>
      <c r="F138" s="112"/>
      <c r="G138" s="113"/>
    </row>
    <row r="139" spans="1:7" ht="15.75" x14ac:dyDescent="0.25">
      <c r="A139" s="114"/>
      <c r="B139" s="115"/>
      <c r="C139" s="115"/>
      <c r="D139" s="115"/>
      <c r="E139" s="115"/>
      <c r="F139" s="115"/>
      <c r="G139" s="115"/>
    </row>
    <row r="140" spans="1:7" ht="15.75" x14ac:dyDescent="0.25">
      <c r="A140" s="114">
        <v>1</v>
      </c>
      <c r="B140" s="116" t="s">
        <v>21</v>
      </c>
      <c r="C140" s="115"/>
      <c r="D140" s="115"/>
      <c r="E140" s="115"/>
      <c r="F140" s="115"/>
      <c r="G140" s="115"/>
    </row>
    <row r="141" spans="1:7" ht="15.75" x14ac:dyDescent="0.25">
      <c r="A141" s="117"/>
      <c r="B141" s="115"/>
      <c r="C141" s="115"/>
      <c r="D141" s="115"/>
      <c r="E141" s="115"/>
      <c r="F141" s="115"/>
      <c r="G141" s="115"/>
    </row>
    <row r="142" spans="1:7" ht="15.75" x14ac:dyDescent="0.25">
      <c r="A142" s="118">
        <v>2.5</v>
      </c>
      <c r="B142" s="119" t="s">
        <v>117</v>
      </c>
      <c r="C142" s="120">
        <v>80</v>
      </c>
      <c r="D142" s="121" t="s">
        <v>8</v>
      </c>
      <c r="E142" s="120"/>
      <c r="F142" s="120">
        <f t="shared" ref="F142:F143" si="11">ROUND(C142*E142,2)</f>
        <v>0</v>
      </c>
      <c r="G142" s="122"/>
    </row>
    <row r="143" spans="1:7" ht="15.75" x14ac:dyDescent="0.25">
      <c r="A143" s="118">
        <v>2.6</v>
      </c>
      <c r="B143" s="123" t="s">
        <v>118</v>
      </c>
      <c r="C143" s="120">
        <v>80</v>
      </c>
      <c r="D143" s="121" t="s">
        <v>8</v>
      </c>
      <c r="E143" s="120"/>
      <c r="F143" s="120">
        <f t="shared" si="11"/>
        <v>0</v>
      </c>
      <c r="G143" s="122"/>
    </row>
    <row r="144" spans="1:7" ht="15.75" x14ac:dyDescent="0.25">
      <c r="A144" s="118"/>
      <c r="B144" s="123"/>
      <c r="C144" s="120"/>
      <c r="D144" s="123"/>
      <c r="E144" s="120"/>
      <c r="F144" s="120"/>
      <c r="G144" s="122"/>
    </row>
    <row r="145" spans="1:7" ht="15.75" x14ac:dyDescent="0.25">
      <c r="A145" s="124"/>
      <c r="B145" s="125"/>
      <c r="C145" s="120"/>
      <c r="D145" s="126"/>
      <c r="E145" s="127"/>
      <c r="F145" s="127"/>
      <c r="G145" s="128">
        <f>F142+F143</f>
        <v>0</v>
      </c>
    </row>
    <row r="146" spans="1:7" ht="15.75" x14ac:dyDescent="0.25">
      <c r="A146" s="129"/>
      <c r="B146" s="126"/>
      <c r="C146" s="126"/>
      <c r="D146" s="126"/>
      <c r="E146" s="126"/>
      <c r="F146" s="126"/>
      <c r="G146" s="130"/>
    </row>
    <row r="147" spans="1:7" ht="15.75" x14ac:dyDescent="0.25">
      <c r="A147" s="131">
        <v>2</v>
      </c>
      <c r="B147" s="125" t="s">
        <v>119</v>
      </c>
      <c r="C147" s="127"/>
      <c r="D147" s="125"/>
      <c r="E147" s="127"/>
      <c r="F147" s="127"/>
      <c r="G147" s="130"/>
    </row>
    <row r="148" spans="1:7" ht="15.75" x14ac:dyDescent="0.25">
      <c r="A148" s="132">
        <v>2.1</v>
      </c>
      <c r="B148" s="123" t="s">
        <v>120</v>
      </c>
      <c r="C148" s="120">
        <v>0</v>
      </c>
      <c r="D148" s="121" t="s">
        <v>8</v>
      </c>
      <c r="E148" s="120"/>
      <c r="F148" s="120">
        <f>ROUND(C148*E148,2)</f>
        <v>0</v>
      </c>
      <c r="G148" s="130"/>
    </row>
    <row r="149" spans="1:7" ht="15.75" x14ac:dyDescent="0.25">
      <c r="A149" s="132">
        <v>2.2000000000000002</v>
      </c>
      <c r="B149" s="123" t="s">
        <v>121</v>
      </c>
      <c r="C149" s="120">
        <v>18</v>
      </c>
      <c r="D149" s="121" t="s">
        <v>8</v>
      </c>
      <c r="E149" s="120"/>
      <c r="F149" s="120">
        <f>ROUND(C149*E149,2)</f>
        <v>0</v>
      </c>
      <c r="G149" s="130"/>
    </row>
    <row r="150" spans="1:7" ht="15.75" x14ac:dyDescent="0.25">
      <c r="A150" s="129"/>
      <c r="B150" s="125"/>
      <c r="C150" s="120"/>
      <c r="D150" s="133"/>
      <c r="E150" s="127"/>
      <c r="F150" s="127"/>
      <c r="G150" s="134">
        <f>SUM(F148:F149)</f>
        <v>0</v>
      </c>
    </row>
    <row r="151" spans="1:7" ht="15.75" x14ac:dyDescent="0.25">
      <c r="A151" s="129"/>
      <c r="B151" s="126"/>
      <c r="C151" s="126"/>
      <c r="D151" s="133"/>
      <c r="E151" s="126"/>
      <c r="F151" s="126"/>
      <c r="G151" s="135"/>
    </row>
    <row r="152" spans="1:7" ht="15.75" x14ac:dyDescent="0.25">
      <c r="A152" s="131">
        <v>3</v>
      </c>
      <c r="B152" s="125" t="s">
        <v>61</v>
      </c>
      <c r="C152" s="127"/>
      <c r="D152" s="136"/>
      <c r="E152" s="127"/>
      <c r="F152" s="127"/>
      <c r="G152" s="135"/>
    </row>
    <row r="153" spans="1:7" ht="15.75" x14ac:dyDescent="0.25">
      <c r="A153" s="132">
        <v>3.1</v>
      </c>
      <c r="B153" s="123" t="s">
        <v>122</v>
      </c>
      <c r="C153" s="120">
        <f>82.8+36</f>
        <v>118.8</v>
      </c>
      <c r="D153" s="121" t="s">
        <v>8</v>
      </c>
      <c r="E153" s="120"/>
      <c r="F153" s="120">
        <f>ROUND(C153*E153,2)</f>
        <v>0</v>
      </c>
      <c r="G153" s="135"/>
    </row>
    <row r="154" spans="1:7" ht="15.75" x14ac:dyDescent="0.25">
      <c r="A154" s="132">
        <v>3.2</v>
      </c>
      <c r="B154" s="123" t="s">
        <v>123</v>
      </c>
      <c r="C154" s="120">
        <v>21.24</v>
      </c>
      <c r="D154" s="121" t="s">
        <v>8</v>
      </c>
      <c r="E154" s="120"/>
      <c r="F154" s="120">
        <f>ROUND(C154*E154,2)</f>
        <v>0</v>
      </c>
      <c r="G154" s="135"/>
    </row>
    <row r="155" spans="1:7" ht="15.75" x14ac:dyDescent="0.25">
      <c r="A155" s="132">
        <v>3.3</v>
      </c>
      <c r="B155" s="123" t="s">
        <v>124</v>
      </c>
      <c r="C155" s="120">
        <v>21.24</v>
      </c>
      <c r="D155" s="121" t="s">
        <v>8</v>
      </c>
      <c r="E155" s="120"/>
      <c r="F155" s="120">
        <f t="shared" ref="F155:F158" si="12">ROUND(C155*E155,2)</f>
        <v>0</v>
      </c>
      <c r="G155" s="135"/>
    </row>
    <row r="156" spans="1:7" ht="15.75" x14ac:dyDescent="0.25">
      <c r="A156" s="132">
        <v>3.4</v>
      </c>
      <c r="B156" s="123" t="s">
        <v>125</v>
      </c>
      <c r="C156" s="120">
        <f>285.4+60</f>
        <v>345.4</v>
      </c>
      <c r="D156" s="121" t="s">
        <v>33</v>
      </c>
      <c r="E156" s="120"/>
      <c r="F156" s="120">
        <f t="shared" si="12"/>
        <v>0</v>
      </c>
      <c r="G156" s="135"/>
    </row>
    <row r="157" spans="1:7" ht="15.75" x14ac:dyDescent="0.25">
      <c r="A157" s="132">
        <v>3.5</v>
      </c>
      <c r="B157" s="123" t="s">
        <v>126</v>
      </c>
      <c r="C157" s="120">
        <v>50.4</v>
      </c>
      <c r="D157" s="121" t="s">
        <v>8</v>
      </c>
      <c r="E157" s="120"/>
      <c r="F157" s="120">
        <f t="shared" si="12"/>
        <v>0</v>
      </c>
      <c r="G157" s="135"/>
    </row>
    <row r="158" spans="1:7" ht="15.75" x14ac:dyDescent="0.25">
      <c r="A158" s="132">
        <v>3.6</v>
      </c>
      <c r="B158" s="123" t="s">
        <v>127</v>
      </c>
      <c r="C158" s="120">
        <v>40.36</v>
      </c>
      <c r="D158" s="121" t="s">
        <v>8</v>
      </c>
      <c r="E158" s="120"/>
      <c r="F158" s="120">
        <f t="shared" si="12"/>
        <v>0</v>
      </c>
      <c r="G158" s="135"/>
    </row>
    <row r="159" spans="1:7" ht="15.75" x14ac:dyDescent="0.25">
      <c r="A159" s="129"/>
      <c r="B159" s="125"/>
      <c r="C159" s="120"/>
      <c r="D159" s="133"/>
      <c r="E159" s="127"/>
      <c r="F159" s="127"/>
      <c r="G159" s="137">
        <f>F153+F154+F155+F156+F157+F158</f>
        <v>0</v>
      </c>
    </row>
    <row r="160" spans="1:7" ht="15.75" x14ac:dyDescent="0.25">
      <c r="A160" s="129"/>
      <c r="B160" s="126"/>
      <c r="C160" s="126"/>
      <c r="D160" s="133"/>
      <c r="E160" s="126"/>
      <c r="F160" s="126"/>
      <c r="G160" s="135"/>
    </row>
    <row r="161" spans="1:7" ht="15.75" x14ac:dyDescent="0.25">
      <c r="A161" s="131">
        <v>5</v>
      </c>
      <c r="B161" s="125" t="s">
        <v>67</v>
      </c>
      <c r="C161" s="127"/>
      <c r="D161" s="136"/>
      <c r="E161" s="127"/>
      <c r="F161" s="127"/>
      <c r="G161" s="135"/>
    </row>
    <row r="162" spans="1:7" ht="15.75" x14ac:dyDescent="0.25">
      <c r="A162" s="132">
        <v>5.2</v>
      </c>
      <c r="B162" s="123" t="s">
        <v>128</v>
      </c>
      <c r="C162" s="120">
        <v>149.07</v>
      </c>
      <c r="D162" s="121" t="s">
        <v>8</v>
      </c>
      <c r="E162" s="120"/>
      <c r="F162" s="120">
        <f>ROUND(C162*E162,2)</f>
        <v>0</v>
      </c>
      <c r="G162" s="135"/>
    </row>
    <row r="163" spans="1:7" ht="15.75" x14ac:dyDescent="0.25">
      <c r="A163" s="132">
        <v>5.2</v>
      </c>
      <c r="B163" s="123" t="s">
        <v>129</v>
      </c>
      <c r="C163" s="120">
        <v>149.07</v>
      </c>
      <c r="D163" s="121" t="s">
        <v>8</v>
      </c>
      <c r="E163" s="120"/>
      <c r="F163" s="120">
        <f>ROUND(C163*E163,2)</f>
        <v>0</v>
      </c>
      <c r="G163" s="135"/>
    </row>
    <row r="164" spans="1:7" ht="15.75" x14ac:dyDescent="0.25">
      <c r="A164" s="132"/>
      <c r="B164" s="123"/>
      <c r="C164" s="120"/>
      <c r="D164" s="123"/>
      <c r="E164" s="120"/>
      <c r="F164" s="120"/>
      <c r="G164" s="135"/>
    </row>
    <row r="165" spans="1:7" ht="15.75" x14ac:dyDescent="0.25">
      <c r="A165" s="138"/>
      <c r="B165" s="125"/>
      <c r="C165" s="120"/>
      <c r="D165" s="126"/>
      <c r="E165" s="127"/>
      <c r="F165" s="127"/>
      <c r="G165" s="137">
        <f>F162+F163</f>
        <v>0</v>
      </c>
    </row>
    <row r="166" spans="1:7" ht="15.75" x14ac:dyDescent="0.25">
      <c r="A166" s="138"/>
      <c r="B166" s="139"/>
      <c r="C166" s="126"/>
      <c r="D166" s="126"/>
      <c r="E166" s="126"/>
      <c r="F166" s="126"/>
      <c r="G166" s="135"/>
    </row>
    <row r="167" spans="1:7" ht="16.5" thickBot="1" x14ac:dyDescent="0.3">
      <c r="A167" s="140"/>
      <c r="B167" s="141"/>
      <c r="C167" s="142"/>
      <c r="D167" s="143"/>
      <c r="E167" s="144"/>
      <c r="F167" s="144"/>
      <c r="G167" s="145"/>
    </row>
    <row r="168" spans="1:7" ht="16.5" thickBot="1" x14ac:dyDescent="0.3">
      <c r="A168" s="146"/>
      <c r="B168" s="146"/>
      <c r="C168" s="146"/>
      <c r="D168" s="146"/>
      <c r="E168" s="146"/>
      <c r="F168" s="146"/>
      <c r="G168" s="146"/>
    </row>
    <row r="169" spans="1:7" ht="16.5" thickBot="1" x14ac:dyDescent="0.3">
      <c r="A169" s="146"/>
      <c r="B169" s="146"/>
      <c r="C169" s="146"/>
      <c r="D169" s="147"/>
      <c r="E169" s="148" t="s">
        <v>13</v>
      </c>
      <c r="F169" s="149"/>
      <c r="G169" s="150">
        <f>SUM(G142:G165)</f>
        <v>0</v>
      </c>
    </row>
    <row r="170" spans="1:7" ht="15.75" x14ac:dyDescent="0.25">
      <c r="A170" s="146"/>
      <c r="B170" s="146"/>
      <c r="C170" s="146"/>
      <c r="D170" s="151"/>
      <c r="E170" s="152"/>
      <c r="F170" s="152"/>
      <c r="G170" s="153"/>
    </row>
    <row r="171" spans="1:7" ht="15.75" x14ac:dyDescent="0.25">
      <c r="A171" s="146"/>
      <c r="B171" s="146"/>
      <c r="C171" s="146"/>
      <c r="D171" s="154" t="s">
        <v>130</v>
      </c>
      <c r="E171" s="155"/>
      <c r="F171" s="156">
        <v>3.5000000000000003E-2</v>
      </c>
      <c r="G171" s="157">
        <f>G169*F171</f>
        <v>0</v>
      </c>
    </row>
    <row r="172" spans="1:7" ht="15.75" x14ac:dyDescent="0.25">
      <c r="A172" s="146"/>
      <c r="B172" s="146"/>
      <c r="C172" s="146"/>
      <c r="D172" s="154" t="s">
        <v>11</v>
      </c>
      <c r="E172" s="155"/>
      <c r="F172" s="156">
        <v>0.02</v>
      </c>
      <c r="G172" s="157">
        <f>G169*F172</f>
        <v>0</v>
      </c>
    </row>
    <row r="173" spans="1:7" ht="15.75" x14ac:dyDescent="0.25">
      <c r="A173" s="146"/>
      <c r="B173" s="158" t="s">
        <v>137</v>
      </c>
      <c r="C173" s="146"/>
      <c r="D173" s="154" t="s">
        <v>9</v>
      </c>
      <c r="E173" s="155"/>
      <c r="F173" s="156">
        <v>0.01</v>
      </c>
      <c r="G173" s="157">
        <f>G169*F173</f>
        <v>0</v>
      </c>
    </row>
    <row r="174" spans="1:7" ht="15.75" x14ac:dyDescent="0.25">
      <c r="A174" s="146"/>
      <c r="B174" s="159" t="s">
        <v>131</v>
      </c>
      <c r="C174" s="146"/>
      <c r="D174" s="154" t="s">
        <v>10</v>
      </c>
      <c r="E174" s="155"/>
      <c r="F174" s="156">
        <v>1E-3</v>
      </c>
      <c r="G174" s="157">
        <f>G169*F174</f>
        <v>0</v>
      </c>
    </row>
    <row r="175" spans="1:7" ht="15.75" x14ac:dyDescent="0.25">
      <c r="A175" s="146"/>
      <c r="B175" s="146"/>
      <c r="C175" s="146"/>
      <c r="D175" s="154" t="s">
        <v>12</v>
      </c>
      <c r="E175" s="155"/>
      <c r="F175" s="156">
        <v>0.03</v>
      </c>
      <c r="G175" s="157">
        <f>G169*F175</f>
        <v>0</v>
      </c>
    </row>
    <row r="176" spans="1:7" ht="15.75" x14ac:dyDescent="0.25">
      <c r="A176" s="146"/>
      <c r="B176" s="146"/>
      <c r="C176" s="146"/>
      <c r="D176" s="154" t="s">
        <v>132</v>
      </c>
      <c r="E176" s="155"/>
      <c r="F176" s="156">
        <v>0.1</v>
      </c>
      <c r="G176" s="157">
        <f>G169*F176</f>
        <v>0</v>
      </c>
    </row>
    <row r="177" spans="1:7" ht="16.5" thickBot="1" x14ac:dyDescent="0.3">
      <c r="A177" s="146"/>
      <c r="B177" s="146"/>
      <c r="C177" s="146"/>
      <c r="D177" s="160"/>
      <c r="E177" s="161"/>
      <c r="F177" s="162"/>
      <c r="G177" s="163"/>
    </row>
    <row r="178" spans="1:7" ht="16.5" thickBot="1" x14ac:dyDescent="0.3">
      <c r="A178" s="146"/>
      <c r="B178" s="146"/>
      <c r="C178" s="146"/>
      <c r="D178" s="160"/>
      <c r="E178" s="164" t="s">
        <v>133</v>
      </c>
      <c r="F178" s="165">
        <v>0.18</v>
      </c>
      <c r="G178" s="166">
        <f>G176*F178</f>
        <v>0</v>
      </c>
    </row>
    <row r="179" spans="1:7" ht="16.5" thickBot="1" x14ac:dyDescent="0.3">
      <c r="A179" s="146"/>
      <c r="B179" s="167"/>
      <c r="C179" s="167"/>
      <c r="D179" s="146"/>
      <c r="E179" s="146"/>
      <c r="F179" s="168"/>
      <c r="G179" s="146"/>
    </row>
    <row r="180" spans="1:7" ht="16.5" thickBot="1" x14ac:dyDescent="0.3">
      <c r="A180" s="146"/>
      <c r="B180" s="167"/>
      <c r="C180" s="169"/>
      <c r="D180" s="146"/>
      <c r="E180" s="178" t="s">
        <v>134</v>
      </c>
      <c r="F180" s="179"/>
      <c r="G180" s="166">
        <f>G169+G171+G172+G173+G174+G175+G176+G178</f>
        <v>0</v>
      </c>
    </row>
    <row r="181" spans="1:7" ht="15.75" x14ac:dyDescent="0.25">
      <c r="A181" s="146"/>
      <c r="B181" s="167"/>
      <c r="C181" s="170"/>
      <c r="D181" s="146"/>
      <c r="E181" s="146"/>
      <c r="F181" s="146"/>
      <c r="G181" s="146"/>
    </row>
    <row r="182" spans="1:7" x14ac:dyDescent="0.25">
      <c r="A182" s="62"/>
      <c r="B182" s="62"/>
      <c r="C182" s="62"/>
      <c r="D182" s="62"/>
      <c r="E182" s="62"/>
      <c r="F182" s="62"/>
      <c r="G182" s="62"/>
    </row>
    <row r="184" spans="1:7" x14ac:dyDescent="0.25">
      <c r="B184" s="171" t="s">
        <v>135</v>
      </c>
      <c r="C184" s="171"/>
      <c r="D184" s="171"/>
      <c r="E184" s="171"/>
      <c r="F184" s="171"/>
    </row>
    <row r="185" spans="1:7" x14ac:dyDescent="0.25">
      <c r="B185" s="171" t="s">
        <v>136</v>
      </c>
      <c r="C185" s="171"/>
      <c r="D185" s="171"/>
      <c r="E185" s="171"/>
      <c r="F185" s="171"/>
      <c r="G185" s="13"/>
    </row>
    <row r="186" spans="1:7" x14ac:dyDescent="0.25">
      <c r="F186" s="12"/>
      <c r="G186" s="14"/>
    </row>
  </sheetData>
  <mergeCells count="7">
    <mergeCell ref="B184:F184"/>
    <mergeCell ref="B185:F185"/>
    <mergeCell ref="A10:G10"/>
    <mergeCell ref="A11:G11"/>
    <mergeCell ref="B74:C74"/>
    <mergeCell ref="A112:B112"/>
    <mergeCell ref="E180:F180"/>
  </mergeCells>
  <pageMargins left="0.7" right="0.7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FEDERICO MAÑAN</dc:creator>
  <cp:lastModifiedBy>Dir-Administrativo</cp:lastModifiedBy>
  <cp:lastPrinted>2022-10-21T12:54:52Z</cp:lastPrinted>
  <dcterms:created xsi:type="dcterms:W3CDTF">2021-02-02T15:33:43Z</dcterms:created>
  <dcterms:modified xsi:type="dcterms:W3CDTF">2023-01-31T17:16:45Z</dcterms:modified>
</cp:coreProperties>
</file>