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6\"/>
    </mc:Choice>
  </mc:AlternateContent>
  <bookViews>
    <workbookView xWindow="-120" yWindow="-120" windowWidth="20730" windowHeight="111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2" i="1" l="1"/>
  <c r="C90" i="1"/>
  <c r="C89" i="1"/>
  <c r="C86" i="1"/>
  <c r="C84" i="1"/>
  <c r="C85" i="1" s="1"/>
  <c r="C81" i="1"/>
  <c r="G97" i="1" l="1"/>
  <c r="G93" i="1"/>
  <c r="G87" i="1"/>
  <c r="G99" i="1" l="1"/>
  <c r="G105" i="1" s="1"/>
  <c r="G103" i="1" l="1"/>
  <c r="G106" i="1"/>
  <c r="G108" i="1" s="1"/>
  <c r="G104" i="1"/>
  <c r="G102" i="1"/>
  <c r="G101" i="1"/>
  <c r="G107" i="1" l="1"/>
  <c r="G110" i="1" s="1"/>
  <c r="G31" i="1" l="1"/>
  <c r="G23" i="1" l="1"/>
  <c r="G28" i="1"/>
  <c r="G35" i="1" l="1"/>
  <c r="G37" i="1" s="1"/>
  <c r="G39" i="1"/>
  <c r="G40" i="1"/>
  <c r="G38" i="1"/>
  <c r="G41" i="1" l="1"/>
  <c r="G43" i="1" s="1"/>
  <c r="G46" i="1" s="1"/>
  <c r="I46" i="1" s="1"/>
  <c r="G42" i="1"/>
  <c r="G44" i="1" s="1"/>
</calcChain>
</file>

<file path=xl/sharedStrings.xml><?xml version="1.0" encoding="utf-8"?>
<sst xmlns="http://schemas.openxmlformats.org/spreadsheetml/2006/main" count="100" uniqueCount="60">
  <si>
    <t>PRESUPUESTO PARTICIPATIVO</t>
  </si>
  <si>
    <t>OBRA:</t>
  </si>
  <si>
    <t>SECTOR:</t>
  </si>
  <si>
    <t>LOS MELONES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</si>
  <si>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</si>
  <si>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</si>
  <si>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</si>
  <si>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</si>
  <si>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</si>
  <si>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</si>
  <si>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</si>
  <si>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</si>
  <si>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</si>
  <si>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Demolición DE ACERAS</t>
  </si>
  <si>
    <t>M2</t>
  </si>
  <si>
    <t>BOTE DE MATERIAL DEMOLIDO</t>
  </si>
  <si>
    <t>M3</t>
  </si>
  <si>
    <t>HORMIGON ARMADO</t>
  </si>
  <si>
    <t>ML</t>
  </si>
  <si>
    <t>ACERAS</t>
  </si>
  <si>
    <t xml:space="preserve">LIMPIEZA </t>
  </si>
  <si>
    <t>LIMPIEZA CONTINUA Y FINAL</t>
  </si>
  <si>
    <t>PA</t>
  </si>
  <si>
    <t>SUB-TOTAL</t>
  </si>
  <si>
    <t>SEGUROS Y FIANZAS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</si>
  <si>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</si>
  <si>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</si>
  <si>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</si>
  <si>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</si>
  <si>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</si>
  <si>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</si>
  <si>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</si>
  <si>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>ANGEL MAÑAN</t>
  </si>
  <si>
    <t xml:space="preserve">                 TOTAL GENERAL</t>
  </si>
  <si>
    <t>DIRECTOR OBRAS MUNICIPALES</t>
  </si>
  <si>
    <t>C/ Sánchez, Esq., Mella, Baní, Provincia Peravia, Tel.: 809-346-4300 Ext: 302</t>
  </si>
  <si>
    <t>E-MAIL: INFO@BANI.GOB.DO - WEB: AYUNTAMIENTOBANI.GOB.DO</t>
  </si>
  <si>
    <t>CONSTRUCCION DE BADENES, ACERAS Y CONTENES</t>
  </si>
  <si>
    <t>JULIO 2024</t>
  </si>
  <si>
    <t>BADENES</t>
  </si>
  <si>
    <t>AYUNTAMIENTO MUNICIPAL DE BANI</t>
  </si>
  <si>
    <t>PARTICIPATIVO</t>
  </si>
  <si>
    <t>5Y6U7I8O9P0´+}78</t>
  </si>
  <si>
    <t>DIMENSIONES:</t>
  </si>
  <si>
    <t>L</t>
  </si>
  <si>
    <t>A</t>
  </si>
  <si>
    <t>E</t>
  </si>
  <si>
    <t>CORTE DE ASFALTO</t>
  </si>
  <si>
    <t>DEMOLICION DE BADEN EN MAL ESTADO</t>
  </si>
  <si>
    <t xml:space="preserve">DEMOLICION DE CONTENES </t>
  </si>
  <si>
    <t xml:space="preserve">EXCAVACION DE BADEN </t>
  </si>
  <si>
    <t>BOTE MATERIAL EXC. Y DEMOLIDO 30% ABT.</t>
  </si>
  <si>
    <t>ACONDICIONAMIENTO Y Nivelación</t>
  </si>
  <si>
    <t>HORMIGON EN BADEN</t>
  </si>
  <si>
    <t>FROTADO+PULIDO+ESCOBILLON</t>
  </si>
  <si>
    <t>HORMIGON CICLOPEO</t>
  </si>
  <si>
    <t xml:space="preserve">LIMPIEZA FINAL </t>
  </si>
  <si>
    <t>SEÑALES DE PRECAUCION</t>
  </si>
  <si>
    <t>CONTENES REPARACION</t>
  </si>
  <si>
    <t>CONSTRUCCION DE BADEN EN LA CALLE 3 ESQ. CALLE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</si>
</sst>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sz val="22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4" fillId="0" borderId="0" xfId="0" applyFont="1" applyBorder="1"/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5" xfId="0" applyFont="1" applyBorder="1"/>
    <xf numFmtId="43" fontId="8" fillId="0" borderId="5" xfId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5" xfId="2" applyNumberFormat="1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/>
    <xf numFmtId="44" fontId="7" fillId="0" borderId="5" xfId="0" applyNumberFormat="1" applyFont="1" applyBorder="1"/>
    <xf numFmtId="44" fontId="8" fillId="0" borderId="6" xfId="2" applyNumberFormat="1" applyFont="1" applyBorder="1" applyAlignment="1">
      <alignment horizontal="center"/>
    </xf>
    <xf numFmtId="44" fontId="7" fillId="0" borderId="6" xfId="0" applyNumberFormat="1" applyFont="1" applyBorder="1"/>
    <xf numFmtId="43" fontId="8" fillId="0" borderId="5" xfId="1" applyFont="1" applyBorder="1"/>
    <xf numFmtId="44" fontId="8" fillId="0" borderId="6" xfId="2" applyNumberFormat="1" applyFont="1" applyBorder="1"/>
    <xf numFmtId="0" fontId="8" fillId="0" borderId="6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7" fillId="2" borderId="1" xfId="0" applyFont="1" applyFill="1" applyBorder="1"/>
    <xf numFmtId="44" fontId="7" fillId="2" borderId="3" xfId="0" applyNumberFormat="1" applyFont="1" applyFill="1" applyBorder="1"/>
    <xf numFmtId="44" fontId="0" fillId="0" borderId="0" xfId="2" applyNumberFormat="1" applyFont="1" applyBorder="1"/>
    <xf numFmtId="0" fontId="9" fillId="0" borderId="5" xfId="0" applyFont="1" applyBorder="1"/>
    <xf numFmtId="0" fontId="0" fillId="0" borderId="5" xfId="0" applyBorder="1"/>
    <xf numFmtId="10" fontId="8" fillId="0" borderId="5" xfId="0" applyNumberFormat="1" applyFont="1" applyBorder="1" applyAlignment="1">
      <alignment horizontal="center"/>
    </xf>
    <xf numFmtId="44" fontId="8" fillId="0" borderId="5" xfId="2" applyNumberFormat="1" applyFont="1" applyBorder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6" xfId="0" applyFont="1" applyBorder="1"/>
    <xf numFmtId="10" fontId="8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1" fillId="0" borderId="0" xfId="0" applyFont="1" applyBorder="1"/>
    <xf numFmtId="0" fontId="2" fillId="0" borderId="5" xfId="0" applyFont="1" applyBorder="1"/>
    <xf numFmtId="9" fontId="7" fillId="0" borderId="5" xfId="0" applyNumberFormat="1" applyFont="1" applyBorder="1"/>
    <xf numFmtId="44" fontId="7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7" fillId="2" borderId="2" xfId="0" applyFont="1" applyFill="1" applyBorder="1"/>
    <xf numFmtId="44" fontId="7" fillId="2" borderId="3" xfId="2" applyNumberFormat="1" applyFont="1" applyFill="1" applyBorder="1"/>
    <xf numFmtId="0" fontId="0" fillId="0" borderId="0" xfId="0" applyFont="1" applyBorder="1" applyAlignment="1">
      <alignment vertical="top" wrapText="1"/>
    </xf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vertical="top"/>
    </xf>
    <xf numFmtId="0" fontId="2" fillId="0" borderId="0" xfId="0" applyFont="1" applyBorder="1"/>
    <xf numFmtId="0" fontId="15" fillId="0" borderId="0" xfId="0" applyFont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15" fillId="0" borderId="0" xfId="0" applyFont="1" applyBorder="1"/>
    <xf numFmtId="14" fontId="4" fillId="0" borderId="0" xfId="0" applyNumberFormat="1" applyFont="1" applyBorder="1" applyAlignment="1">
      <alignment horizontal="left"/>
    </xf>
    <xf numFmtId="0" fontId="5" fillId="0" borderId="0" xfId="0" applyFont="1" applyAlignmen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8" fillId="0" borderId="5" xfId="0" applyFont="1" applyBorder="1" applyAlignment="1">
      <alignment wrapText="1"/>
    </xf>
    <xf numFmtId="44" fontId="0" fillId="0" borderId="0" xfId="0" applyNumberFormat="1"/>
    <xf numFmtId="0" fontId="3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4" fillId="0" borderId="1" xfId="0" applyNumberFormat="1" applyFont="1" applyFill="1" applyBorder="1" applyAlignment="1">
      <alignment horizontal="center" vertical="top" wrapText="1"/>
    </xf>
    <xf numFmtId="0" fontId="14" fillId="0" borderId="2" xfId="0" applyNumberFormat="1" applyFont="1" applyFill="1" applyBorder="1" applyAlignment="1">
      <alignment horizontal="center" vertical="top" wrapText="1"/>
    </xf>
    <xf numFmtId="0" fontId="14" fillId="0" borderId="3" xfId="0" applyNumberFormat="1" applyFont="1" applyFill="1" applyBorder="1" applyAlignment="1">
      <alignment horizontal="center" vertical="top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6" name="Imagen 5" descr="C:\Users\COMPUTOS\Desktop\TIMBRADOS DEPARTAMENTAALES\3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7" name="Imagen 6" descr="C:\Users\COMPUTOS\Desktop\TIMBRADOS DEPARTAMENTAALES\3.pn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8" name="Imagen 7" descr="C:\Users\COMPUTOS\Desktop\TIMBRADOS DEPARTAMENTAALES\3.pn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9" name="Imagen 8" descr="C:\Users\COMPUTOS\Desktop\TIMBRADOS DEPARTAMENTAALES\3.pn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714375</xdr:colOff>
      <xdr:row>60</xdr:row>
      <xdr:rowOff>28575</xdr:rowOff>
    </xdr:from>
    <xdr:ext cx="6913794" cy="1390650"/>
    <xdr:pic>
      <xdr:nvPicPr>
        <xdr:cNvPr id="10" name="Imagen 9" descr="C:\Users\COMPUTOS\Desktop\TIMBRADOS DEPARTAMENTAALES\3.pn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14375" y="7199947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I117"/>
  <sheetViews>
    <sheetView tabSelected="1" view="pageBreakPreview" zoomScale="106" zoomScaleNormal="100" zoomScaleSheetLayoutView="106" workbookViewId="0">
      <selection activeCell="E21" sqref="E21:F31"/>
    </sheetView>
  </sheetViews>
  <sheetFormatPr baseColWidth="10" defaultRowHeight="15" x14ac:dyDescent="0.25"/>
  <cols>
    <col min="1" max="1" width="12.42578125" customWidth="1"/>
    <col min="2" max="2" width="52" customWidth="1"/>
    <col min="4" max="4" width="13.42578125" customWidth="1"/>
    <col min="6" max="6" width="14.42578125" customWidth="1"/>
    <col min="7" max="7" width="17.85546875" customWidth="1"/>
    <col min="9" max="9" width="12.5703125" bestFit="1" customWidth="1"/>
  </cols>
  <sheetData>
    <row r="10" spans="1:7" ht="15.75" thickBot="1" x14ac:dyDescent="0.3"/>
    <row r="11" spans="1:7" ht="24" thickBot="1" x14ac:dyDescent="0.4">
      <c r="A11" s="59" t="s">
        <v>0</v>
      </c>
      <c r="B11" s="60"/>
      <c r="C11" s="60"/>
      <c r="D11" s="60"/>
      <c r="E11" s="60"/>
      <c r="F11" s="60"/>
      <c r="G11" s="61"/>
    </row>
    <row r="12" spans="1:7" x14ac:dyDescent="0.25">
      <c r="A12" s="1"/>
      <c r="B12" s="1"/>
      <c r="C12" s="1"/>
      <c r="D12" s="1"/>
      <c r="E12" s="1"/>
      <c r="F12" s="2"/>
      <c r="G12" s="1"/>
    </row>
    <row r="13" spans="1:7" x14ac:dyDescent="0.25">
      <c r="A13" s="46" t="s">
        <v>1</v>
      </c>
      <c r="B13" s="43" t="s">
        <v>37</v>
      </c>
      <c r="C13" s="1"/>
      <c r="D13" s="1"/>
      <c r="E13" s="1"/>
      <c r="F13" s="1"/>
      <c r="G13" s="1"/>
    </row>
    <row r="14" spans="1:7" x14ac:dyDescent="0.25">
      <c r="A14" s="47" t="s">
        <v>2</v>
      </c>
      <c r="B14" s="44" t="s">
        <v>3</v>
      </c>
      <c r="C14" s="1"/>
      <c r="D14" s="1"/>
      <c r="E14" s="1"/>
      <c r="F14" s="1"/>
      <c r="G14" s="1"/>
    </row>
    <row r="15" spans="1:7" x14ac:dyDescent="0.25">
      <c r="A15" s="47" t="s">
        <v>4</v>
      </c>
      <c r="B15" s="45" t="s">
        <v>38</v>
      </c>
      <c r="C15" s="1"/>
      <c r="D15" s="1"/>
      <c r="E15" s="1"/>
      <c r="F15" s="1"/>
      <c r="G15" s="1"/>
    </row>
    <row r="16" spans="1:7" x14ac:dyDescent="0.25">
      <c r="A16" s="62"/>
      <c r="B16" s="62"/>
      <c r="C16" s="4"/>
      <c r="D16" s="4"/>
      <c r="E16" s="4"/>
      <c r="F16" s="4"/>
      <c r="G16" s="4"/>
    </row>
    <row r="17" spans="1:7" ht="15.75" thickBot="1" x14ac:dyDescent="0.3">
      <c r="A17" s="3"/>
      <c r="B17" s="3"/>
    </row>
    <row r="18" spans="1:7" ht="15.75" thickBot="1" x14ac:dyDescent="0.3">
      <c r="A18" s="5" t="s">
        <v>5</v>
      </c>
      <c r="B18" s="6" t="s">
        <v>6</v>
      </c>
      <c r="C18" s="7" t="s">
        <v>7</v>
      </c>
      <c r="D18" s="6" t="s">
        <v>8</v>
      </c>
      <c r="E18" s="7" t="s">
        <v>9</v>
      </c>
      <c r="F18" s="6" t="s">
        <v>10</v>
      </c>
      <c r="G18" s="8" t="s">
        <v>11</v>
      </c>
    </row>
    <row r="20" spans="1:7" x14ac:dyDescent="0.25">
      <c r="A20" s="9">
        <v>1</v>
      </c>
      <c r="B20" s="9" t="s">
        <v>12</v>
      </c>
      <c r="C20" s="10"/>
      <c r="D20" s="11"/>
      <c r="E20" s="10"/>
      <c r="F20" s="12"/>
      <c r="G20" s="13"/>
    </row>
    <row r="21" spans="1:7" x14ac:dyDescent="0.25">
      <c r="A21" s="13">
        <v>1.1000000000000001</v>
      </c>
      <c r="B21" s="14" t="s">
        <v>13</v>
      </c>
      <c r="C21" s="10">
        <v>102</v>
      </c>
      <c r="D21" s="11" t="s">
        <v>14</v>
      </c>
      <c r="E21" s="10"/>
      <c r="F21" s="12"/>
      <c r="G21" s="13"/>
    </row>
    <row r="22" spans="1:7" x14ac:dyDescent="0.25">
      <c r="A22" s="13">
        <v>1.2</v>
      </c>
      <c r="B22" s="13" t="s">
        <v>15</v>
      </c>
      <c r="C22" s="10">
        <f>(C21*0.1)*1.3</f>
        <v>13.260000000000002</v>
      </c>
      <c r="D22" s="11" t="s">
        <v>16</v>
      </c>
      <c r="E22" s="10"/>
      <c r="F22" s="12"/>
      <c r="G22" s="13"/>
    </row>
    <row r="23" spans="1:7" x14ac:dyDescent="0.25">
      <c r="A23" s="13"/>
      <c r="B23" s="13"/>
      <c r="C23" s="10"/>
      <c r="D23" s="11"/>
      <c r="E23" s="10"/>
      <c r="F23" s="12"/>
      <c r="G23" s="15">
        <f>F21+F22</f>
        <v>0</v>
      </c>
    </row>
    <row r="24" spans="1:7" x14ac:dyDescent="0.25">
      <c r="A24" s="9">
        <v>2</v>
      </c>
      <c r="B24" s="9" t="s">
        <v>17</v>
      </c>
      <c r="C24" s="10"/>
      <c r="D24" s="11"/>
      <c r="E24" s="10"/>
      <c r="F24" s="12"/>
      <c r="G24" s="13"/>
    </row>
    <row r="25" spans="1:7" x14ac:dyDescent="0.25">
      <c r="A25" s="13">
        <v>2.1</v>
      </c>
      <c r="B25" s="13" t="s">
        <v>58</v>
      </c>
      <c r="C25" s="10">
        <v>50</v>
      </c>
      <c r="D25" s="11" t="s">
        <v>18</v>
      </c>
      <c r="E25" s="10"/>
      <c r="F25" s="12"/>
      <c r="G25" s="13"/>
    </row>
    <row r="26" spans="1:7" x14ac:dyDescent="0.25">
      <c r="A26" s="13">
        <v>2.2000000000000002</v>
      </c>
      <c r="B26" s="13" t="s">
        <v>19</v>
      </c>
      <c r="C26" s="10">
        <v>107</v>
      </c>
      <c r="D26" s="11" t="s">
        <v>14</v>
      </c>
      <c r="E26" s="10"/>
      <c r="F26" s="12"/>
      <c r="G26" s="13"/>
    </row>
    <row r="27" spans="1:7" x14ac:dyDescent="0.25">
      <c r="A27" s="13">
        <v>2.2999999999999998</v>
      </c>
      <c r="B27" s="13" t="s">
        <v>39</v>
      </c>
      <c r="C27" s="10"/>
      <c r="D27" s="11"/>
      <c r="E27" s="10"/>
      <c r="F27" s="12"/>
      <c r="G27" s="13"/>
    </row>
    <row r="28" spans="1:7" x14ac:dyDescent="0.25">
      <c r="A28" s="13"/>
      <c r="B28" s="13"/>
      <c r="C28" s="10"/>
      <c r="D28" s="11"/>
      <c r="E28" s="10"/>
      <c r="F28" s="12"/>
      <c r="G28" s="15">
        <f>F25+F26</f>
        <v>0</v>
      </c>
    </row>
    <row r="29" spans="1:7" x14ac:dyDescent="0.25">
      <c r="A29" s="9">
        <v>3</v>
      </c>
      <c r="B29" s="9" t="s">
        <v>20</v>
      </c>
      <c r="C29" s="10"/>
      <c r="D29" s="11"/>
      <c r="E29" s="10"/>
      <c r="F29" s="12"/>
      <c r="G29" s="13"/>
    </row>
    <row r="30" spans="1:7" x14ac:dyDescent="0.25">
      <c r="A30" s="13">
        <v>3.1</v>
      </c>
      <c r="B30" s="13" t="s">
        <v>21</v>
      </c>
      <c r="C30" s="10">
        <v>1</v>
      </c>
      <c r="D30" s="11" t="s">
        <v>22</v>
      </c>
      <c r="E30" s="10"/>
      <c r="F30" s="12"/>
      <c r="G30" s="13"/>
    </row>
    <row r="31" spans="1:7" x14ac:dyDescent="0.25">
      <c r="A31" s="13"/>
      <c r="B31" s="13"/>
      <c r="C31" s="10"/>
      <c r="D31" s="11"/>
      <c r="E31" s="10"/>
      <c r="F31" s="12"/>
      <c r="G31" s="15">
        <f>F30</f>
        <v>0</v>
      </c>
    </row>
    <row r="32" spans="1:7" x14ac:dyDescent="0.25">
      <c r="A32" s="9"/>
      <c r="B32" s="9"/>
      <c r="C32" s="10"/>
      <c r="D32" s="11"/>
      <c r="E32" s="10"/>
      <c r="F32" s="16"/>
      <c r="G32" s="17"/>
    </row>
    <row r="33" spans="1:9" x14ac:dyDescent="0.25">
      <c r="A33" s="13"/>
      <c r="B33" s="13"/>
      <c r="C33" s="10"/>
      <c r="D33" s="11"/>
      <c r="E33" s="10"/>
      <c r="F33" s="16"/>
      <c r="G33" s="17"/>
    </row>
    <row r="34" spans="1:9" ht="15.75" thickBot="1" x14ac:dyDescent="0.3">
      <c r="A34" s="13"/>
      <c r="B34" s="13"/>
      <c r="C34" s="18"/>
      <c r="D34" s="11"/>
      <c r="E34" s="18"/>
      <c r="F34" s="19"/>
      <c r="G34" s="20"/>
    </row>
    <row r="35" spans="1:9" ht="15.75" thickBot="1" x14ac:dyDescent="0.3">
      <c r="A35" s="21"/>
      <c r="B35" s="21"/>
      <c r="C35" s="21"/>
      <c r="D35" s="22"/>
      <c r="E35" s="21"/>
      <c r="F35" s="23" t="s">
        <v>23</v>
      </c>
      <c r="G35" s="24">
        <f>G23+G28+G31</f>
        <v>0</v>
      </c>
    </row>
    <row r="36" spans="1:9" x14ac:dyDescent="0.25">
      <c r="A36" s="1"/>
      <c r="B36" s="1"/>
      <c r="C36" s="1"/>
      <c r="D36" s="1"/>
      <c r="E36" s="1"/>
      <c r="F36" s="1"/>
      <c r="G36" s="25"/>
    </row>
    <row r="37" spans="1:9" x14ac:dyDescent="0.25">
      <c r="A37" s="1"/>
      <c r="B37" s="1"/>
      <c r="C37" s="9" t="s">
        <v>24</v>
      </c>
      <c r="D37" s="26"/>
      <c r="E37" s="27"/>
      <c r="F37" s="28">
        <v>3.5000000000000003E-2</v>
      </c>
      <c r="G37" s="29">
        <f>+G35*F37</f>
        <v>0</v>
      </c>
    </row>
    <row r="38" spans="1:9" x14ac:dyDescent="0.25">
      <c r="A38" s="1"/>
      <c r="B38" s="1"/>
      <c r="C38" s="9" t="s">
        <v>25</v>
      </c>
      <c r="D38" s="26"/>
      <c r="E38" s="27"/>
      <c r="F38" s="28">
        <v>0.02</v>
      </c>
      <c r="G38" s="29">
        <f>+G35*F38</f>
        <v>0</v>
      </c>
    </row>
    <row r="39" spans="1:9" x14ac:dyDescent="0.25">
      <c r="A39" s="1"/>
      <c r="B39" s="1"/>
      <c r="C39" s="9" t="s">
        <v>26</v>
      </c>
      <c r="D39" s="9"/>
      <c r="E39" s="27"/>
      <c r="F39" s="28">
        <v>0.01</v>
      </c>
      <c r="G39" s="29">
        <f>+G35*F39</f>
        <v>0</v>
      </c>
    </row>
    <row r="40" spans="1:9" ht="15.75" x14ac:dyDescent="0.25">
      <c r="A40" s="1"/>
      <c r="B40" s="30"/>
      <c r="C40" s="9" t="s">
        <v>27</v>
      </c>
      <c r="D40" s="26"/>
      <c r="E40" s="27"/>
      <c r="F40" s="28">
        <v>1E-3</v>
      </c>
      <c r="G40" s="29">
        <f>+G35*F40</f>
        <v>0</v>
      </c>
    </row>
    <row r="41" spans="1:9" x14ac:dyDescent="0.25">
      <c r="A41" s="1"/>
      <c r="B41" s="31"/>
      <c r="C41" s="9" t="s">
        <v>28</v>
      </c>
      <c r="D41" s="26"/>
      <c r="E41" s="27"/>
      <c r="F41" s="28">
        <v>0.03</v>
      </c>
      <c r="G41" s="29">
        <f>+G35*F41</f>
        <v>0</v>
      </c>
    </row>
    <row r="42" spans="1:9" x14ac:dyDescent="0.25">
      <c r="A42" s="1"/>
      <c r="B42" s="1"/>
      <c r="C42" s="9" t="s">
        <v>29</v>
      </c>
      <c r="D42" s="26"/>
      <c r="E42" s="27"/>
      <c r="F42" s="28">
        <v>0.1</v>
      </c>
      <c r="G42" s="29">
        <f>+G35*F42</f>
        <v>0</v>
      </c>
    </row>
    <row r="43" spans="1:9" x14ac:dyDescent="0.25">
      <c r="A43" s="1"/>
      <c r="B43" s="1"/>
      <c r="C43" s="9" t="s">
        <v>30</v>
      </c>
      <c r="D43" s="32"/>
      <c r="E43" s="33"/>
      <c r="F43" s="34"/>
      <c r="G43" s="19">
        <f>SUM(G37:G42)</f>
        <v>0</v>
      </c>
    </row>
    <row r="44" spans="1:9" x14ac:dyDescent="0.25">
      <c r="A44" s="1"/>
      <c r="B44" s="1"/>
      <c r="C44" s="35"/>
      <c r="D44" s="36" t="s">
        <v>31</v>
      </c>
      <c r="E44" s="37">
        <v>0.18</v>
      </c>
      <c r="F44" s="28"/>
      <c r="G44" s="38">
        <f>G42*E44</f>
        <v>0</v>
      </c>
    </row>
    <row r="45" spans="1:9" ht="15.75" thickBot="1" x14ac:dyDescent="0.3">
      <c r="A45" s="1"/>
      <c r="B45" s="39"/>
      <c r="C45" s="1"/>
      <c r="D45" s="1"/>
      <c r="E45" s="1"/>
      <c r="F45" s="40"/>
      <c r="G45" s="1"/>
    </row>
    <row r="46" spans="1:9" ht="16.5" thickBot="1" x14ac:dyDescent="0.3">
      <c r="A46" s="1"/>
      <c r="B46" s="30" t="s">
        <v>32</v>
      </c>
      <c r="C46" s="1"/>
      <c r="D46" s="1"/>
      <c r="E46" s="23" t="s">
        <v>33</v>
      </c>
      <c r="F46" s="41"/>
      <c r="G46" s="42">
        <f>G35+G43+G44</f>
        <v>0</v>
      </c>
      <c r="I46" s="56">
        <f>G46+G110</f>
        <v>0</v>
      </c>
    </row>
    <row r="47" spans="1:9" x14ac:dyDescent="0.25">
      <c r="A47" s="1"/>
      <c r="B47" s="31" t="s">
        <v>34</v>
      </c>
      <c r="E47" s="1"/>
      <c r="F47" s="1"/>
      <c r="G47" s="25"/>
    </row>
    <row r="48" spans="1:9" x14ac:dyDescent="0.25">
      <c r="B48" s="39"/>
    </row>
    <row r="49" spans="2:6" x14ac:dyDescent="0.25">
      <c r="B49" s="39"/>
      <c r="D49" s="39"/>
    </row>
    <row r="50" spans="2:6" x14ac:dyDescent="0.25">
      <c r="B50" s="39"/>
      <c r="D50" s="39"/>
      <c r="E50" s="39"/>
    </row>
    <row r="51" spans="2:6" x14ac:dyDescent="0.25">
      <c r="B51" s="39"/>
      <c r="E51" s="39"/>
    </row>
    <row r="52" spans="2:6" x14ac:dyDescent="0.25">
      <c r="B52" s="58" t="s">
        <v>35</v>
      </c>
      <c r="C52" s="58"/>
      <c r="D52" s="58"/>
      <c r="E52" s="58"/>
      <c r="F52" s="58"/>
    </row>
    <row r="53" spans="2:6" x14ac:dyDescent="0.25">
      <c r="B53" s="58" t="s">
        <v>36</v>
      </c>
      <c r="C53" s="58"/>
      <c r="D53" s="58"/>
      <c r="E53" s="58"/>
      <c r="F53" s="58"/>
    </row>
    <row r="69" spans="1:7" ht="15.75" thickBot="1" x14ac:dyDescent="0.3"/>
    <row r="70" spans="1:7" ht="28.5" thickBot="1" x14ac:dyDescent="0.3">
      <c r="A70" s="63" t="s">
        <v>40</v>
      </c>
      <c r="B70" s="64"/>
      <c r="C70" s="64"/>
      <c r="D70" s="64"/>
      <c r="E70" s="64"/>
      <c r="F70" s="64"/>
      <c r="G70" s="65"/>
    </row>
    <row r="71" spans="1:7" ht="23.25" x14ac:dyDescent="0.35">
      <c r="A71" s="57" t="s">
        <v>41</v>
      </c>
      <c r="B71" s="57"/>
      <c r="C71" s="57"/>
      <c r="D71" s="57"/>
      <c r="E71" s="57"/>
      <c r="F71" s="57"/>
      <c r="G71" s="57"/>
    </row>
    <row r="72" spans="1:7" x14ac:dyDescent="0.25">
      <c r="A72" s="1"/>
      <c r="B72" s="1"/>
      <c r="C72" s="1" t="s">
        <v>42</v>
      </c>
      <c r="D72" s="1"/>
      <c r="E72" s="1"/>
      <c r="F72" s="2"/>
      <c r="G72" s="1"/>
    </row>
    <row r="73" spans="1:7" x14ac:dyDescent="0.25">
      <c r="A73" s="48" t="s">
        <v>1</v>
      </c>
      <c r="B73" s="49" t="s">
        <v>59</v>
      </c>
      <c r="C73" s="1"/>
      <c r="D73" s="1"/>
      <c r="E73" s="1"/>
      <c r="F73" s="1"/>
      <c r="G73" s="1"/>
    </row>
    <row r="74" spans="1:7" x14ac:dyDescent="0.25">
      <c r="A74" s="50" t="s">
        <v>2</v>
      </c>
      <c r="B74" s="3" t="s">
        <v>3</v>
      </c>
      <c r="C74" s="1"/>
      <c r="D74" s="1"/>
      <c r="E74" s="1"/>
      <c r="F74" s="1"/>
      <c r="G74" s="1"/>
    </row>
    <row r="75" spans="1:7" x14ac:dyDescent="0.25">
      <c r="A75" s="50" t="s">
        <v>4</v>
      </c>
      <c r="B75" s="51">
        <v>45292</v>
      </c>
      <c r="C75" s="1"/>
      <c r="D75" s="1"/>
      <c r="E75" s="1"/>
      <c r="F75" s="1"/>
      <c r="G75" s="1"/>
    </row>
    <row r="76" spans="1:7" x14ac:dyDescent="0.25">
      <c r="A76" s="52" t="s">
        <v>43</v>
      </c>
      <c r="B76" s="4" t="s">
        <v>44</v>
      </c>
      <c r="C76" s="4" t="s">
        <v>45</v>
      </c>
      <c r="D76" s="4" t="s">
        <v>46</v>
      </c>
      <c r="E76" s="4"/>
      <c r="F76" s="4"/>
      <c r="G76" s="4"/>
    </row>
    <row r="77" spans="1:7" ht="15.75" thickBot="1" x14ac:dyDescent="0.3">
      <c r="A77" s="3"/>
      <c r="B77" s="53">
        <v>7</v>
      </c>
      <c r="C77" s="53">
        <v>2</v>
      </c>
      <c r="D77" s="54">
        <v>0.3</v>
      </c>
    </row>
    <row r="78" spans="1:7" ht="15.75" thickBot="1" x14ac:dyDescent="0.3">
      <c r="A78" s="5" t="s">
        <v>5</v>
      </c>
      <c r="B78" s="6" t="s">
        <v>6</v>
      </c>
      <c r="C78" s="7" t="s">
        <v>7</v>
      </c>
      <c r="D78" s="6" t="s">
        <v>8</v>
      </c>
      <c r="E78" s="7" t="s">
        <v>9</v>
      </c>
      <c r="F78" s="6" t="s">
        <v>10</v>
      </c>
      <c r="G78" s="8" t="s">
        <v>11</v>
      </c>
    </row>
    <row r="80" spans="1:7" x14ac:dyDescent="0.25">
      <c r="A80" s="9">
        <v>1</v>
      </c>
      <c r="B80" s="9" t="s">
        <v>12</v>
      </c>
      <c r="C80" s="10"/>
      <c r="D80" s="11"/>
      <c r="E80" s="10"/>
      <c r="F80" s="12"/>
      <c r="G80" s="13"/>
    </row>
    <row r="81" spans="1:7" x14ac:dyDescent="0.25">
      <c r="A81" s="13">
        <v>1.1000000000000001</v>
      </c>
      <c r="B81" s="14" t="s">
        <v>47</v>
      </c>
      <c r="C81" s="10">
        <f>B77*2</f>
        <v>14</v>
      </c>
      <c r="D81" s="11" t="s">
        <v>18</v>
      </c>
      <c r="E81" s="10"/>
      <c r="F81" s="12"/>
      <c r="G81" s="13"/>
    </row>
    <row r="82" spans="1:7" x14ac:dyDescent="0.25">
      <c r="A82" s="13">
        <v>1.2</v>
      </c>
      <c r="B82" s="13" t="s">
        <v>48</v>
      </c>
      <c r="C82" s="10">
        <v>1</v>
      </c>
      <c r="D82" s="11" t="s">
        <v>22</v>
      </c>
      <c r="E82" s="10"/>
      <c r="F82" s="12"/>
      <c r="G82" s="13"/>
    </row>
    <row r="83" spans="1:7" x14ac:dyDescent="0.25">
      <c r="A83" s="13">
        <v>1.3</v>
      </c>
      <c r="B83" s="55" t="s">
        <v>49</v>
      </c>
      <c r="C83" s="10">
        <v>0</v>
      </c>
      <c r="D83" s="11" t="s">
        <v>18</v>
      </c>
      <c r="E83" s="10"/>
      <c r="F83" s="12"/>
      <c r="G83" s="13"/>
    </row>
    <row r="84" spans="1:7" x14ac:dyDescent="0.25">
      <c r="A84" s="13">
        <v>1.4</v>
      </c>
      <c r="B84" s="13" t="s">
        <v>50</v>
      </c>
      <c r="C84" s="10">
        <f>B77*C77*D77</f>
        <v>4.2</v>
      </c>
      <c r="D84" s="11" t="s">
        <v>16</v>
      </c>
      <c r="E84" s="10"/>
      <c r="F84" s="12"/>
      <c r="G84" s="13"/>
    </row>
    <row r="85" spans="1:7" x14ac:dyDescent="0.25">
      <c r="A85" s="13">
        <v>1.5</v>
      </c>
      <c r="B85" s="13" t="s">
        <v>51</v>
      </c>
      <c r="C85" s="10">
        <f>C84*1.3</f>
        <v>5.4600000000000009</v>
      </c>
      <c r="D85" s="11" t="s">
        <v>16</v>
      </c>
      <c r="E85" s="10"/>
      <c r="F85" s="12"/>
      <c r="G85" s="13"/>
    </row>
    <row r="86" spans="1:7" x14ac:dyDescent="0.25">
      <c r="A86" s="13">
        <v>1.6</v>
      </c>
      <c r="B86" s="13" t="s">
        <v>52</v>
      </c>
      <c r="C86" s="10">
        <f>B77*C77</f>
        <v>14</v>
      </c>
      <c r="D86" s="11" t="s">
        <v>14</v>
      </c>
      <c r="E86" s="10"/>
      <c r="F86" s="12"/>
      <c r="G86" s="13"/>
    </row>
    <row r="87" spans="1:7" x14ac:dyDescent="0.25">
      <c r="A87" s="13"/>
      <c r="B87" s="13"/>
      <c r="C87" s="10"/>
      <c r="D87" s="11"/>
      <c r="E87" s="10"/>
      <c r="F87" s="12"/>
      <c r="G87" s="15">
        <f>F81+F82+F83+F84+F85+F86</f>
        <v>0</v>
      </c>
    </row>
    <row r="88" spans="1:7" x14ac:dyDescent="0.25">
      <c r="A88" s="9">
        <v>2</v>
      </c>
      <c r="B88" s="9" t="s">
        <v>17</v>
      </c>
      <c r="C88" s="10"/>
      <c r="D88" s="11"/>
      <c r="E88" s="10"/>
      <c r="F88" s="12"/>
      <c r="G88" s="13"/>
    </row>
    <row r="89" spans="1:7" x14ac:dyDescent="0.25">
      <c r="A89" s="13">
        <v>2.1</v>
      </c>
      <c r="B89" s="55" t="s">
        <v>53</v>
      </c>
      <c r="C89" s="10">
        <f>B77*C77*0.3</f>
        <v>4.2</v>
      </c>
      <c r="D89" s="11" t="s">
        <v>16</v>
      </c>
      <c r="E89" s="10"/>
      <c r="F89" s="12"/>
      <c r="G89" s="13"/>
    </row>
    <row r="90" spans="1:7" x14ac:dyDescent="0.25">
      <c r="A90" s="13">
        <v>2.2000000000000002</v>
      </c>
      <c r="B90" s="55" t="s">
        <v>54</v>
      </c>
      <c r="C90" s="10">
        <f>B77*C77</f>
        <v>14</v>
      </c>
      <c r="D90" s="11" t="s">
        <v>14</v>
      </c>
      <c r="E90" s="10"/>
      <c r="F90" s="12"/>
      <c r="G90" s="13"/>
    </row>
    <row r="91" spans="1:7" x14ac:dyDescent="0.25">
      <c r="A91" s="13">
        <v>2.2999999999999998</v>
      </c>
      <c r="B91" s="13" t="s">
        <v>55</v>
      </c>
      <c r="C91" s="10">
        <v>0</v>
      </c>
      <c r="D91" s="11" t="s">
        <v>16</v>
      </c>
      <c r="E91" s="10"/>
      <c r="F91" s="12"/>
      <c r="G91" s="13"/>
    </row>
    <row r="92" spans="1:7" x14ac:dyDescent="0.25">
      <c r="A92" s="13"/>
      <c r="B92" s="13"/>
      <c r="C92" s="10"/>
      <c r="D92" s="11"/>
      <c r="E92" s="10"/>
      <c r="F92" s="12"/>
      <c r="G92" s="13"/>
    </row>
    <row r="93" spans="1:7" x14ac:dyDescent="0.25">
      <c r="A93" s="13"/>
      <c r="B93" s="13"/>
      <c r="C93" s="10"/>
      <c r="D93" s="11"/>
      <c r="E93" s="10"/>
      <c r="F93" s="12"/>
      <c r="G93" s="15">
        <f>F89+F90+F91</f>
        <v>0</v>
      </c>
    </row>
    <row r="94" spans="1:7" x14ac:dyDescent="0.25">
      <c r="A94" s="9">
        <v>3</v>
      </c>
      <c r="B94" s="9" t="s">
        <v>20</v>
      </c>
      <c r="C94" s="10"/>
      <c r="D94" s="11"/>
      <c r="E94" s="10"/>
      <c r="F94" s="12"/>
      <c r="G94" s="13"/>
    </row>
    <row r="95" spans="1:7" x14ac:dyDescent="0.25">
      <c r="A95" s="13">
        <v>3.1</v>
      </c>
      <c r="B95" s="13" t="s">
        <v>56</v>
      </c>
      <c r="C95" s="10">
        <v>1</v>
      </c>
      <c r="D95" s="11" t="s">
        <v>22</v>
      </c>
      <c r="E95" s="10"/>
      <c r="F95" s="12"/>
      <c r="G95" s="13"/>
    </row>
    <row r="96" spans="1:7" x14ac:dyDescent="0.25">
      <c r="A96" s="13">
        <v>3.1</v>
      </c>
      <c r="B96" s="13" t="s">
        <v>57</v>
      </c>
      <c r="C96" s="10">
        <v>1</v>
      </c>
      <c r="D96" s="11" t="s">
        <v>22</v>
      </c>
      <c r="E96" s="10"/>
      <c r="F96" s="12"/>
      <c r="G96" s="13"/>
    </row>
    <row r="97" spans="1:7" x14ac:dyDescent="0.25">
      <c r="A97" s="13"/>
      <c r="B97" s="13"/>
      <c r="C97" s="10"/>
      <c r="D97" s="11"/>
      <c r="E97" s="10"/>
      <c r="F97" s="12"/>
      <c r="G97" s="15">
        <f>F95+F96</f>
        <v>0</v>
      </c>
    </row>
    <row r="98" spans="1:7" ht="15.75" thickBot="1" x14ac:dyDescent="0.3">
      <c r="A98" s="13"/>
      <c r="B98" s="13"/>
      <c r="C98" s="18"/>
      <c r="D98" s="11"/>
      <c r="E98" s="18"/>
      <c r="F98" s="19"/>
      <c r="G98" s="20"/>
    </row>
    <row r="99" spans="1:7" ht="15.75" thickBot="1" x14ac:dyDescent="0.3">
      <c r="A99" s="21"/>
      <c r="B99" s="21"/>
      <c r="C99" s="21"/>
      <c r="D99" s="22"/>
      <c r="E99" s="21"/>
      <c r="F99" s="23" t="s">
        <v>23</v>
      </c>
      <c r="G99" s="24">
        <f>G87+G93+G97</f>
        <v>0</v>
      </c>
    </row>
    <row r="100" spans="1:7" x14ac:dyDescent="0.25">
      <c r="A100" s="1"/>
      <c r="B100" s="1"/>
      <c r="C100" s="1"/>
      <c r="D100" s="1"/>
      <c r="E100" s="1"/>
      <c r="F100" s="1"/>
      <c r="G100" s="25"/>
    </row>
    <row r="101" spans="1:7" x14ac:dyDescent="0.25">
      <c r="A101" s="1"/>
      <c r="B101" s="1"/>
      <c r="C101" s="9" t="s">
        <v>24</v>
      </c>
      <c r="D101" s="26"/>
      <c r="E101" s="27"/>
      <c r="F101" s="28">
        <v>3.5000000000000003E-2</v>
      </c>
      <c r="G101" s="29">
        <f>+G99*F101</f>
        <v>0</v>
      </c>
    </row>
    <row r="102" spans="1:7" x14ac:dyDescent="0.25">
      <c r="A102" s="1"/>
      <c r="B102" s="1"/>
      <c r="C102" s="9" t="s">
        <v>25</v>
      </c>
      <c r="D102" s="26"/>
      <c r="E102" s="27"/>
      <c r="F102" s="28">
        <v>0.02</v>
      </c>
      <c r="G102" s="29">
        <f>+G99*F102</f>
        <v>0</v>
      </c>
    </row>
    <row r="103" spans="1:7" x14ac:dyDescent="0.25">
      <c r="A103" s="1"/>
      <c r="B103" s="1"/>
      <c r="C103" s="9" t="s">
        <v>26</v>
      </c>
      <c r="D103" s="9"/>
      <c r="E103" s="27"/>
      <c r="F103" s="28">
        <v>0.01</v>
      </c>
      <c r="G103" s="29">
        <f>+G99*F103</f>
        <v>0</v>
      </c>
    </row>
    <row r="104" spans="1:7" ht="15.75" x14ac:dyDescent="0.25">
      <c r="A104" s="1"/>
      <c r="B104" s="30"/>
      <c r="C104" s="9" t="s">
        <v>27</v>
      </c>
      <c r="D104" s="26"/>
      <c r="E104" s="27"/>
      <c r="F104" s="28">
        <v>1E-3</v>
      </c>
      <c r="G104" s="29">
        <f>+G99*F104</f>
        <v>0</v>
      </c>
    </row>
    <row r="105" spans="1:7" x14ac:dyDescent="0.25">
      <c r="A105" s="1"/>
      <c r="B105" s="31"/>
      <c r="C105" s="9" t="s">
        <v>28</v>
      </c>
      <c r="D105" s="26"/>
      <c r="E105" s="27"/>
      <c r="F105" s="28">
        <v>0.03</v>
      </c>
      <c r="G105" s="29">
        <f>+G99*F105</f>
        <v>0</v>
      </c>
    </row>
    <row r="106" spans="1:7" x14ac:dyDescent="0.25">
      <c r="A106" s="1"/>
      <c r="B106" s="1"/>
      <c r="C106" s="9" t="s">
        <v>29</v>
      </c>
      <c r="D106" s="26"/>
      <c r="E106" s="27"/>
      <c r="F106" s="28">
        <v>0.1</v>
      </c>
      <c r="G106" s="29">
        <f>+G99*F106</f>
        <v>0</v>
      </c>
    </row>
    <row r="107" spans="1:7" x14ac:dyDescent="0.25">
      <c r="A107" s="1"/>
      <c r="B107" s="1"/>
      <c r="C107" s="9" t="s">
        <v>30</v>
      </c>
      <c r="D107" s="32"/>
      <c r="E107" s="33"/>
      <c r="F107" s="34"/>
      <c r="G107" s="19">
        <f>SUM(G101:G106)</f>
        <v>0</v>
      </c>
    </row>
    <row r="108" spans="1:7" x14ac:dyDescent="0.25">
      <c r="A108" s="1"/>
      <c r="B108" s="1"/>
      <c r="C108" s="35"/>
      <c r="D108" s="36" t="s">
        <v>31</v>
      </c>
      <c r="E108" s="37">
        <v>0.18</v>
      </c>
      <c r="F108" s="28"/>
      <c r="G108" s="38">
        <f>G106*E108</f>
        <v>0</v>
      </c>
    </row>
    <row r="109" spans="1:7" ht="15.75" thickBot="1" x14ac:dyDescent="0.3">
      <c r="A109" s="1"/>
      <c r="B109" s="39"/>
      <c r="C109" s="1"/>
      <c r="D109" s="1"/>
      <c r="E109" s="1"/>
      <c r="F109" s="40"/>
      <c r="G109" s="1"/>
    </row>
    <row r="110" spans="1:7" ht="16.5" thickBot="1" x14ac:dyDescent="0.3">
      <c r="A110" s="1"/>
      <c r="B110" s="30" t="s">
        <v>32</v>
      </c>
      <c r="C110" s="1"/>
      <c r="D110" s="1"/>
      <c r="E110" s="23" t="s">
        <v>33</v>
      </c>
      <c r="F110" s="41"/>
      <c r="G110" s="42">
        <f>G99+G107+G108</f>
        <v>0</v>
      </c>
    </row>
    <row r="111" spans="1:7" x14ac:dyDescent="0.25">
      <c r="A111" s="1"/>
      <c r="B111" s="31" t="s">
        <v>34</v>
      </c>
      <c r="E111" s="1"/>
      <c r="F111" s="1"/>
      <c r="G111" s="25"/>
    </row>
    <row r="112" spans="1:7" x14ac:dyDescent="0.25">
      <c r="B112" s="39"/>
    </row>
    <row r="113" spans="2:6" x14ac:dyDescent="0.25">
      <c r="B113" s="39"/>
      <c r="D113" s="39"/>
    </row>
    <row r="114" spans="2:6" x14ac:dyDescent="0.25">
      <c r="B114" s="39"/>
      <c r="D114" s="39"/>
      <c r="E114" s="39"/>
    </row>
    <row r="115" spans="2:6" x14ac:dyDescent="0.25">
      <c r="B115" s="39"/>
      <c r="E115" s="39"/>
    </row>
    <row r="116" spans="2:6" x14ac:dyDescent="0.25">
      <c r="B116" s="58" t="s">
        <v>35</v>
      </c>
      <c r="C116" s="58"/>
      <c r="D116" s="58"/>
      <c r="E116" s="58"/>
      <c r="F116" s="58"/>
    </row>
    <row r="117" spans="2:6" x14ac:dyDescent="0.25">
      <c r="B117" s="58" t="s">
        <v>36</v>
      </c>
      <c r="C117" s="58"/>
      <c r="D117" s="58"/>
      <c r="E117" s="58"/>
      <c r="F117" s="58"/>
    </row>
  </sheetData>
  <mergeCells count="8">
    <mergeCell ref="A71:G71"/>
    <mergeCell ref="B116:F116"/>
    <mergeCell ref="B117:F117"/>
    <mergeCell ref="A11:G11"/>
    <mergeCell ref="A16:B16"/>
    <mergeCell ref="B52:F52"/>
    <mergeCell ref="B53:F53"/>
    <mergeCell ref="A70:G70"/>
  </mergeCells>
  <pageMargins left="0.7" right="0.7" top="0.75" bottom="0.75" header="0.3" footer="0.3"/>
  <pageSetup scale="57" orientation="portrait" r:id="rId1"/>
  <rowBreaks count="1" manualBreakCount="1">
    <brk id="5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2024-03-13T18:08:22Z</cp:lastPrinted>
  <dcterms:created xsi:type="dcterms:W3CDTF">2024-01-25T18:13:57Z</dcterms:created>
  <dcterms:modified xsi:type="dcterms:W3CDTF">2024-04-09T13:03:55Z</dcterms:modified>
</cp:coreProperties>
</file>